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6155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046" i="1"/>
  <c r="F1049"/>
  <c r="L1007"/>
  <c r="L1004"/>
  <c r="F1007"/>
  <c r="L965"/>
  <c r="L962"/>
  <c r="F965"/>
  <c r="L921"/>
  <c r="L918"/>
  <c r="F921"/>
  <c r="L876"/>
  <c r="F879"/>
  <c r="L834"/>
  <c r="L768"/>
  <c r="L726"/>
  <c r="L684"/>
  <c r="L642"/>
  <c r="L579"/>
  <c r="L537"/>
  <c r="L474"/>
  <c r="L411"/>
  <c r="L369"/>
  <c r="L306"/>
  <c r="L264"/>
  <c r="F267"/>
  <c r="L204"/>
  <c r="L201"/>
  <c r="F204"/>
  <c r="L116"/>
  <c r="L113"/>
  <c r="F116"/>
  <c r="L74"/>
  <c r="L71"/>
  <c r="L11"/>
  <c r="L8"/>
  <c r="U9"/>
  <c r="H1046"/>
  <c r="H1004"/>
  <c r="H834"/>
  <c r="H768"/>
  <c r="H726"/>
  <c r="H684"/>
  <c r="H579"/>
  <c r="H474"/>
  <c r="H477" s="1"/>
  <c r="H411"/>
  <c r="H369"/>
  <c r="H306"/>
  <c r="H201"/>
  <c r="H113"/>
  <c r="H8"/>
  <c r="H11" s="1"/>
  <c r="E1007"/>
  <c r="H771"/>
  <c r="H645"/>
  <c r="H582"/>
  <c r="H537"/>
  <c r="H540" s="1"/>
  <c r="H372"/>
  <c r="H309"/>
  <c r="H264"/>
  <c r="H267" s="1"/>
  <c r="H204"/>
  <c r="H116"/>
  <c r="H71"/>
  <c r="H74" s="1"/>
  <c r="D1150"/>
  <c r="D1140"/>
  <c r="D1136"/>
  <c r="D1115"/>
  <c r="D1111"/>
  <c r="D1108"/>
  <c r="D1099"/>
  <c r="E965"/>
  <c r="E1049"/>
  <c r="E921"/>
  <c r="E879"/>
  <c r="H879"/>
  <c r="E837"/>
  <c r="L837"/>
  <c r="E771"/>
  <c r="E729"/>
  <c r="E687"/>
  <c r="H687"/>
  <c r="H1007" l="1"/>
  <c r="H1049"/>
  <c r="H965"/>
  <c r="H921"/>
  <c r="H414"/>
  <c r="H729"/>
  <c r="H837"/>
  <c r="L1049" l="1"/>
</calcChain>
</file>

<file path=xl/sharedStrings.xml><?xml version="1.0" encoding="utf-8"?>
<sst xmlns="http://schemas.openxmlformats.org/spreadsheetml/2006/main" count="2522" uniqueCount="447">
  <si>
    <t>บัญชีสรุปจำนวนโครงการและงบประมาณ</t>
  </si>
  <si>
    <t>แผนการดำเนินงาน  ประจำปีงบประมาณ  2556</t>
  </si>
  <si>
    <t>องค์การบริหารส่วนตำบลห้วยม่วง</t>
  </si>
  <si>
    <t>ยุทธศาสตร์/แนวทางการพัฒนา</t>
  </si>
  <si>
    <t>หน่วยดำเนินการ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</si>
  <si>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</si>
  <si>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</si>
  <si>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</si>
  <si>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</si>
  <si>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บัญชีสรุปจำนวนโครงการ/กิจกรรม/งบประมาณ</t>
  </si>
  <si>
    <t>ลำดับที่</t>
  </si>
  <si>
    <t>โครงการ/กิจกรรม</t>
  </si>
  <si>
    <t>รายละเอียดโครงการ/กิจกรรม</t>
  </si>
  <si>
    <t>สถานที่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</si>
  <si>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</si>
  <si>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</si>
  <si>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</si>
  <si>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</si>
  <si>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</si>
  <si>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</si>
  <si>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</si>
  <si>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</si>
  <si>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</si>
  <si>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</si>
  <si>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</si>
  <si>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</si>
  <si>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</si>
  <si>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งบประมาณทั้งหมด</t>
  </si>
  <si>
    <t>แนวทางที่  1  พัฒนา ส่งเสริม  และสนับสนุนการจัดการศึกษาที่มีคุณภาพในทุกระดับ</t>
  </si>
  <si>
    <t>รวม</t>
  </si>
  <si>
    <t>หน่วย</t>
  </si>
  <si>
    <t>โครงการ</t>
  </si>
  <si>
    <t>ส่วนการศึกษา</t>
  </si>
  <si>
    <t>/</t>
  </si>
  <si>
    <t>เพื่อจ่ายเป็นค่าใช้จ่ายตามโครง</t>
  </si>
  <si>
    <t>สน.ปลัดอบต.</t>
  </si>
  <si>
    <t>อบต.ห้วยม่วง</t>
  </si>
  <si>
    <t>โครงการหนังสือพิมพ์เพื่อประชาชน</t>
  </si>
  <si>
    <t>หมู่ที่  1-9</t>
  </si>
  <si>
    <t>เพื่อจ่ายเป็นค่าใช้จ่ายใน</t>
  </si>
  <si>
    <t>โครงการจัดกิจกรรมวันสงกรานต์</t>
  </si>
  <si>
    <t>โครงการจัดกิจกรรมวันเด็กแห่งชาติ</t>
  </si>
  <si>
    <t>การจัดกิจกรรมวันสำคัญทาง</t>
  </si>
  <si>
    <t>โครงการประเพณีตรุษไท</t>
  </si>
  <si>
    <t>เพื่อจ่ายเป็นค่าใช้จ่ายในการ</t>
  </si>
  <si>
    <t>โครงการประเพณีบุญบั้งไฟ</t>
  </si>
  <si>
    <t>โครงการทอดเทียนรวม</t>
  </si>
  <si>
    <t>โครงการอาหารเสริมนม</t>
  </si>
  <si>
    <t>เพื่อจัดซื้ออาหารเสริมนม</t>
  </si>
  <si>
    <t>ศูนย์พัฒนาเด็ก</t>
  </si>
  <si>
    <t>เล็กก่อนวัยเรียน</t>
  </si>
  <si>
    <t>บ้านห้วยซ้อ,</t>
  </si>
  <si>
    <t>บ้านซำภูทอง</t>
  </si>
  <si>
    <t>รร.ทรัพย์ฯ</t>
  </si>
  <si>
    <t>รร.ชีพอนุสรณ์</t>
  </si>
  <si>
    <t>รร.บ้านซำภูทอง</t>
  </si>
  <si>
    <t>โครงการอาหารกลางวัน</t>
  </si>
  <si>
    <t>เพื่อจัดซื้ออาหารกลางวัน</t>
  </si>
  <si>
    <t>สำหรับโรงเรียนในเขตพื้นที่</t>
  </si>
  <si>
    <t>บริการ</t>
  </si>
  <si>
    <t>บริการและศูนย์พัฒนาเด็กเล็ก</t>
  </si>
  <si>
    <t>ก่อนวัยเรียน</t>
  </si>
  <si>
    <t>ภูผาม่าน</t>
  </si>
  <si>
    <t>อำเภอภูผาม่าน</t>
  </si>
  <si>
    <t>จัดซื้อกระเช้าดอกไม้ ช่อดอกไม้</t>
  </si>
  <si>
    <t>กระเช้าดอกไม้ และพวงมาลา</t>
  </si>
  <si>
    <t>สำหรับวันสำคัญต่างๆ</t>
  </si>
  <si>
    <t>เพื่อเป็นค่าใช้จ่ายตามโครงการ</t>
  </si>
  <si>
    <t>ห้วยม่วง</t>
  </si>
  <si>
    <t>เพื่ออุดหนุนในกิจกรรม</t>
  </si>
  <si>
    <t>โครงการของกองทุนหลักฯ</t>
  </si>
  <si>
    <t>เพื่อเป็นค่าใช้จ่ายในการจัดส่ง</t>
  </si>
  <si>
    <t>นักกีฬาเข้าร่วมการแข่งขัน</t>
  </si>
  <si>
    <t>กีฬาในประเภทต่างๆ</t>
  </si>
  <si>
    <t>เพื่อเป็นค่าใช้จ่ายในการจัด</t>
  </si>
  <si>
    <t>การแข่งขันกีฬาของเด็กเล็ก</t>
  </si>
  <si>
    <t>โครงการจัดซื้อวัสดุกีฬา</t>
  </si>
  <si>
    <t>เพื่อเป็นค่าใช้จ่ายในการจัดซื้อ</t>
  </si>
  <si>
    <t>วัสดุกีฬา</t>
  </si>
  <si>
    <t>เพื่อจ่ายอุดหนุนในการจัด</t>
  </si>
  <si>
    <t>กิจกรรมกีฬาสีโรงเรียนในเขต</t>
  </si>
  <si>
    <t>พื้นที่บริการ</t>
  </si>
  <si>
    <t>รร.บ้านทรัพย์ฯ</t>
  </si>
  <si>
    <t>กิจกรรมกีฬาศูนย์เครือข่าย</t>
  </si>
  <si>
    <t>ศูนย์เครือข่าย</t>
  </si>
  <si>
    <t>โครงการเบี้ยยังชีพผู้ป่วยเอดส์</t>
  </si>
  <si>
    <t>เพื่อจ่ายเป็นค่าใช้จ่ายเบี้ยยังชีพ</t>
  </si>
  <si>
    <t>ผู้ป่วยเอดส์</t>
  </si>
  <si>
    <t>บ้านห้วยซ้อ</t>
  </si>
  <si>
    <t>เพื่อเป็นค่าใช้จ่ายในกิจกรรม</t>
  </si>
  <si>
    <t>ตำบลห้วยม่วง</t>
  </si>
  <si>
    <t>เพื่อจ่ายเป็นค่าใช้จ่ายตาม</t>
  </si>
  <si>
    <t>ประชาชน</t>
  </si>
  <si>
    <t>จัดทำแผนที่ภาษีและทะเบียน</t>
  </si>
  <si>
    <t>ทรัพย์สิน</t>
  </si>
  <si>
    <t>ส่วนการคลัง</t>
  </si>
  <si>
    <t>บ้านห้วยม่วง</t>
  </si>
  <si>
    <t>หมู่ที่  3</t>
  </si>
  <si>
    <t>บ้านโนนสะอาด</t>
  </si>
  <si>
    <t>หมู่ที่  4</t>
  </si>
  <si>
    <t>หมู่ที่  5</t>
  </si>
  <si>
    <t>หมู่ที่  6</t>
  </si>
  <si>
    <t>บ้านทรัพย์ฯ</t>
  </si>
  <si>
    <t>หมู่ที่  9</t>
  </si>
  <si>
    <t>บ้านห้วยเตย</t>
  </si>
  <si>
    <t>หมู่ที่  7</t>
  </si>
  <si>
    <t>บ้านผาน้ำทิพย์</t>
  </si>
  <si>
    <t>หมู่ที่  8</t>
  </si>
  <si>
    <t>หมู่ที่  2</t>
  </si>
  <si>
    <t>บ้านวังเจริญ</t>
  </si>
  <si>
    <t>โครงการจัดกิจกรรมวัน อปพร.</t>
  </si>
  <si>
    <t>โครงการป้องกันและลดอุบัติ</t>
  </si>
  <si>
    <t>เหตุทางถนน</t>
  </si>
  <si>
    <t>หมู่ที่  1</t>
  </si>
  <si>
    <t>โครงการจัดการสิ่งแวดล้อมฯ</t>
  </si>
  <si>
    <t>เทศบาลโนนคอม</t>
  </si>
  <si>
    <t>ดำเนินการกำจัดขยะมูลฝอย</t>
  </si>
  <si>
    <t>เพื่ออุดหนุนศูนย์ปฏิบัติการ</t>
  </si>
  <si>
    <t>ต่อสู้เพื่อเอาชนะยาเสพติด</t>
  </si>
  <si>
    <t>เพื่ออุดหนุนกลุ่มอาชีพตำบล</t>
  </si>
  <si>
    <t>หมู่ที่ 1-9</t>
  </si>
  <si>
    <t>เพื่ออุดหนุนกองทุนสวัสดิการ</t>
  </si>
  <si>
    <t>ชุมชน</t>
  </si>
  <si>
    <t>เพื่อเป็นค่าธรรมเนียมและค่า</t>
  </si>
  <si>
    <t>ลงทะเบียนในการอบรมและ</t>
  </si>
  <si>
    <t>สัมมนาของพนักงานส่วน</t>
  </si>
  <si>
    <t>ตำบล</t>
  </si>
  <si>
    <t>โครงการอินเตอร์เน็ตตำบล</t>
  </si>
  <si>
    <t>เพื่อเป็นค่าบริการอินเตอร์เน็ต</t>
  </si>
  <si>
    <t>เพื่อการบริการประชาชน</t>
  </si>
  <si>
    <t>เพื่อจ่ายในโครงการปรับปรุง</t>
  </si>
  <si>
    <t>ภูมิทัศน์บริเวณหอประชุม</t>
  </si>
  <si>
    <t>เพื่อจ่ายเป็นค่าดำเนินการ</t>
  </si>
  <si>
    <t>เลือกตั้งสมาชิกสภาท้องถิ่น</t>
  </si>
  <si>
    <t>หรือผู้บริหารท้องถิ่น</t>
  </si>
  <si>
    <t>โครงการบำรุงรักษาหรือซ่อมแซม</t>
  </si>
  <si>
    <t>เพื่อจ่ายเป็นค่าบำรุงรักษาหรือ</t>
  </si>
  <si>
    <t>ซ่อมแซมวัสดุที่ชำรุดเสียหาย</t>
  </si>
  <si>
    <t>โครงการจัดซื้อวัสดุสำนักงาน</t>
  </si>
  <si>
    <t>เพื่อจัดซื้อสิ่งของเครื่องใช้ต่างๆ</t>
  </si>
  <si>
    <t>เช่น กระดาษ  แฟ้ม ปากกา</t>
  </si>
  <si>
    <t>ดินสอ เป็นต้น</t>
  </si>
  <si>
    <t>โครงการพัฒนาผู้ดูแลเด็ก</t>
  </si>
  <si>
    <t>เพื่อเป็นค่าใช้จ่ายในการพัฒนา</t>
  </si>
  <si>
    <t>ผู้ดูแลเด็กของศุนย์เด็กเล็กก่อน</t>
  </si>
  <si>
    <t>วัยเรียน</t>
  </si>
  <si>
    <t>ศูนย์พัฒนา</t>
  </si>
  <si>
    <t>เด็กเล็กก่อนวัย</t>
  </si>
  <si>
    <t>เรียนบ้านห้วยซ้อ</t>
  </si>
  <si>
    <t>โครงการจัดซื้อวัสดุไฟฟ้าและวิทยุ</t>
  </si>
  <si>
    <t>โครงการจัดซื้อวัสดุทางการเกษตร</t>
  </si>
  <si>
    <t>เพื่อจัดซื้อวัสดุทางการเกษตร</t>
  </si>
  <si>
    <t>เช่น อุปกรณ์ในการขยายพันธ์</t>
  </si>
  <si>
    <t>พืช กระชังผ้าโอร่อน เป็นต้น</t>
  </si>
  <si>
    <t>โครงการจัดซื้อวัสดุงานบ้านงานครัว</t>
  </si>
  <si>
    <t>เพื่อจ่ายเป็นค่าสิ่งของเครื่องใช้</t>
  </si>
  <si>
    <t>ต่างๆ  เช่น  แปรง  ไม้กวาด</t>
  </si>
  <si>
    <t>สบู่  น้ำยาทำความสะอาด</t>
  </si>
  <si>
    <t>เป็นต้น</t>
  </si>
  <si>
    <t>เพื่อจ่ายเป็นค่าอุปกรณ์อไหล่</t>
  </si>
  <si>
    <t>ต่างๆของยานพาหนะเป็นต้น</t>
  </si>
  <si>
    <t>เพื่อจ่ายเป็นค่าวัสดุเชื้อเพลิง</t>
  </si>
  <si>
    <t>และหล่อลื่น ฯลฯ</t>
  </si>
  <si>
    <t>เพื่อจ่ายเป็นค่าวัสดุโฆษณา</t>
  </si>
  <si>
    <t>และเผยแพร่งานและกิจกรรม</t>
  </si>
  <si>
    <t>ของอบต.เป็นต้น</t>
  </si>
  <si>
    <t>โครงการจัดซื้อวัสดุคอมพิวเตอร์</t>
  </si>
  <si>
    <t>เพื่อจ่ายเป็นค่าจัดซื้อวัสดุคอม</t>
  </si>
  <si>
    <t>พิวเตอร์ เช่น แผ่นหรือจาน</t>
  </si>
  <si>
    <t>บันทึกข้อมูล เป็นต้น</t>
  </si>
  <si>
    <t>โครงการจัดซื้อวัสดุก่อสร้าง</t>
  </si>
  <si>
    <t xml:space="preserve">เพื่อจัดซื้อวัสดุก่อสร้าง เช่น </t>
  </si>
  <si>
    <t>อิฐ  หิน ปูน ทราย เป็นต้น</t>
  </si>
  <si>
    <t>โครงการจัดซื้อวัสดุอื่นๆ</t>
  </si>
  <si>
    <t>เพื่อจัดซื้อวัสดุอุปกรณ์อื่นๆ</t>
  </si>
  <si>
    <t>เช่น มิเตอร์ไฟฟ้า  ท่อประปา</t>
  </si>
  <si>
    <t>โครงการกิจกรรมสัปดาห์รณรงค์ สำรวจ</t>
  </si>
  <si>
    <t>ซ่อม  และภาชนะเก็บน้ำ</t>
  </si>
  <si>
    <t>โครงการฯ</t>
  </si>
  <si>
    <t>โครงการจัดซื้อครุภัณฑ์สำนักงาน</t>
  </si>
  <si>
    <t>เพื่อจัดซื้อครุภัณฑ์สำนักงาน</t>
  </si>
  <si>
    <t>เช่น ตู้  พัดลมโรงงาน แท่น</t>
  </si>
  <si>
    <t>เพื่อจัดซื้อครุภัณฑ์งานบ้าน</t>
  </si>
  <si>
    <t>งานครัว เช่นถังต้มน้ำร้อนไฟฟ้า</t>
  </si>
  <si>
    <t>ตู้เย็น  เป็นต้น</t>
  </si>
  <si>
    <t>โครงการจัดซื้อครุภัณฑ์คอมพิวเตอร์</t>
  </si>
  <si>
    <t>เพื่อจัดซื้อครุภัณฑ์คอมพิวเตอร์</t>
  </si>
  <si>
    <t>เช่น คอมพิวเตอร์ เครื่องพิมพ์</t>
  </si>
  <si>
    <t>สำนักปลัดอบต.</t>
  </si>
  <si>
    <t>ยุทธศาสตร์ที่  1  ยุทธศาสตร์การพัฒนาคนและสังคม</t>
  </si>
  <si>
    <t>ทั้งในและนอกระบบครอบคลุมทุกช่วงวัยให้เรียนรู้ตลอดชีวิต</t>
  </si>
  <si>
    <t>แนวทางที่  3   อนุรักษ์สืบสานศาสนา  ศิลปวัฒนธรรม จารีตประเพณีและค่านิยมที่ดีงาม</t>
  </si>
  <si>
    <t>ยุทธศาสตร์ที่  2   การพัฒนาเมืองและชุมชนให้น่าอยู่</t>
  </si>
  <si>
    <t>แนวทางที่  2   พัฒนาระบบสาธารณูปโภค  สาธารณูปการที่ได้มาตรฐาน</t>
  </si>
  <si>
    <t>แนวทางที่  4   พัฒนาเพิ่มประสิทธิภาพระบบป้องกันและบรรเทาสาธารณภัยในท้องถิ่น</t>
  </si>
  <si>
    <t>แนวทางที่  5  พัฒนา ส่งเสริมและสนับสนุนระบบการรักษาความปลอดภัยให้เมืองและชุมชน</t>
  </si>
  <si>
    <t>ปลอดภัยโดยให้ชุมชนมีส่วนร่วม</t>
  </si>
  <si>
    <t>แนวทางที่  6  ส่งเสริมและสนับสนุนให้หมู่บ้าน/ชุมชน ปลอดยาเสพติดและอบายมุข</t>
  </si>
  <si>
    <t>แนวทางที่  7  การจัดทำผังเมืองและผังชุมชน</t>
  </si>
  <si>
    <t>ยุทธศาสตร์ที่  3   การพัฒนาเศรษฐกิจชุมชนเพื่อการแข่งขัน</t>
  </si>
  <si>
    <t>แนวทางที่  3  พัฒนาและส่งเสริมเครือข่ายวิสาหกิจชุมชนให้เข้มแข็งและแข่งขันได้</t>
  </si>
  <si>
    <t>แผนการดำเนินงาน  ประจำปีงบประมาณ  2558</t>
  </si>
  <si>
    <t>ยุทธศาสตร์ที่   6  การพัฒนาระบบการบริหารจัดการที่ดี</t>
  </si>
  <si>
    <t>เพื่อจ้างนักเรียน นักศึกษา</t>
  </si>
  <si>
    <t>ทำงานในช่วงปิดภาคเรียน</t>
  </si>
  <si>
    <t>อบต.</t>
  </si>
  <si>
    <t>สำนักปลัด</t>
  </si>
  <si>
    <t>เพื่อจัดซื้อหนังสือพิมพ์ในการ</t>
  </si>
  <si>
    <t>บริการประชาชน</t>
  </si>
  <si>
    <t>เพื่อดำเนินโครงการวันเด็ก</t>
  </si>
  <si>
    <t>แห่งชาติ</t>
  </si>
  <si>
    <t>ร.ร.บ้านทรัพย์ฯ</t>
  </si>
  <si>
    <t>ร.ร.บ้านซำภูทอง</t>
  </si>
  <si>
    <t>ร.ร.ชีพอนุสรณ์</t>
  </si>
  <si>
    <t>ศ.พ.ด.ห้วยซ้อ</t>
  </si>
  <si>
    <t>ศ.พ.ด.บ้านซำภูฯ</t>
  </si>
  <si>
    <t>ปัจฉิม</t>
  </si>
  <si>
    <t>พ.ศ.2557</t>
  </si>
  <si>
    <t>พ.ศ. 2558</t>
  </si>
  <si>
    <t>จัดกิจกรรมวันสงกรานต์</t>
  </si>
  <si>
    <t>การประเพณีตรุษไท</t>
  </si>
  <si>
    <t>การประเพณีบุญบั้งไฟ</t>
  </si>
  <si>
    <t>การทอดเทียนรวม</t>
  </si>
  <si>
    <t>การออกพรรษาและประเพณี</t>
  </si>
  <si>
    <t>ลอยกระทง</t>
  </si>
  <si>
    <t>พระพุทธศาสนา</t>
  </si>
  <si>
    <t>โครงการบวชชีพราหม์เนกขัมมะ</t>
  </si>
  <si>
    <t>การบวชชีพราหม์เนกขัมมะ</t>
  </si>
  <si>
    <t>การเฉลิมพระชนมพรรษา</t>
  </si>
  <si>
    <t>การจัดงานเทศกาลไหมนานา</t>
  </si>
  <si>
    <t>ชาติ  ประเพณีผูกเสี่ยว</t>
  </si>
  <si>
    <t>การจัดงานเทศกาลประเพณี</t>
  </si>
  <si>
    <t>ตรุษไท</t>
  </si>
  <si>
    <t>โครงการจัดซื้อวัสดุวิทยาศาสตร์หรือ</t>
  </si>
  <si>
    <t>การแพทย์</t>
  </si>
  <si>
    <t>เพื่อดำเนินโครงการจัดซื้อวัสดุ</t>
  </si>
  <si>
    <t>วิทยาศาสตร์หรือการแพทย์</t>
  </si>
  <si>
    <t>โครงการรณรงค์ป้องกันโรคไข้</t>
  </si>
  <si>
    <t>เลือดออก</t>
  </si>
  <si>
    <t>โครงการช่วยเหลือผู้ป่วยโรค</t>
  </si>
  <si>
    <t>เอดส์และผู้ติดเชื้อ H.I.V.</t>
  </si>
  <si>
    <t>โครงการรณรงค์และป้องกันโรค</t>
  </si>
  <si>
    <t>พิษสุนัขบ้า</t>
  </si>
  <si>
    <t>โครงการอุดหนุนศูนย์สาธารณ</t>
  </si>
  <si>
    <t>สุขมูลฐาน</t>
  </si>
  <si>
    <t>ดำเนินงานในพื้นที่กำจัดขยะ</t>
  </si>
  <si>
    <t>มูลฝอย</t>
  </si>
  <si>
    <t>ศ.พ.ด.บ้านห้วยซ้อ</t>
  </si>
  <si>
    <t>แข่งขันกีฬาต้านยาเสพติด</t>
  </si>
  <si>
    <t>โครงการกีฬาโรงเรียนภูผาม่าน</t>
  </si>
  <si>
    <t>โรงเรียนภูผาม่าน</t>
  </si>
  <si>
    <t>เพื่อเป็นค่าใช้จ่ายในโครงการ</t>
  </si>
  <si>
    <t>กีฬาภูผาม่านสัมพันธ์ต้าน</t>
  </si>
  <si>
    <t>ยาเสพติด</t>
  </si>
  <si>
    <t>เหล่ากาชาดจังหวัดขอนแก่น</t>
  </si>
  <si>
    <t>เพื่อจ่ายเป็นค่าใช้จ่ายในโครง</t>
  </si>
  <si>
    <t>การกิจกรรมคนพิการสากลปี</t>
  </si>
  <si>
    <t>การช่วยเหลือผู้ประสบปัญหา</t>
  </si>
  <si>
    <t>ทางสังคม</t>
  </si>
  <si>
    <t>ปรับปรุงอาคารศูนย์กู้ชีพกู้ภัย</t>
  </si>
  <si>
    <t>กองช่าง</t>
  </si>
  <si>
    <t>เพื่อจ่ายเป็นค่าดำเนินการโครง</t>
  </si>
  <si>
    <t>การปรับปรุงคุณภาพน้ำประปา</t>
  </si>
  <si>
    <t>เพื่อการบริโภคบ้านผาน้ำทิพย์</t>
  </si>
  <si>
    <t>หมู่ที่ 8</t>
  </si>
  <si>
    <t>การปรับปรุงระบบน้ำประปา</t>
  </si>
  <si>
    <t>บ้านห้วยซ้อ  หมู่ที่  5</t>
  </si>
  <si>
    <t>ภายในหมู่บ้าน  หมู่ที่  3</t>
  </si>
  <si>
    <t>ภายในหมู่บ้าน  หมู่ที่  4</t>
  </si>
  <si>
    <t>บ้านวังเจริญ  หมู่ที่  2</t>
  </si>
  <si>
    <t>ขุดเจาะบาดาลเพื่อการเกษตร</t>
  </si>
  <si>
    <t>เพื่ออุดหนุนปกครองอำเภอ</t>
  </si>
  <si>
    <t>ภูผาม่านในโครงการช่วยเหลือ</t>
  </si>
  <si>
    <t>ราษฎรผู้ประสบภัยแล้ง</t>
  </si>
  <si>
    <t>ฝึกทบทวนอาสาสมัครป้องกัน</t>
  </si>
  <si>
    <t>ภัยฝ่ายพลเรือน</t>
  </si>
  <si>
    <t>จัดกิจกรรมวัน อปพร.</t>
  </si>
  <si>
    <t>ติดตั้งไฟสัญญาณจราจร</t>
  </si>
  <si>
    <t>อุปกรณ์จราจร</t>
  </si>
  <si>
    <t>โครงการจัดซื้อวัสดุเครื่องแต่งกาย</t>
  </si>
  <si>
    <t>สมาชิกอปพร.</t>
  </si>
  <si>
    <t>เพื่อจัดซื้อครุภัณฑ์โฆษณาและ</t>
  </si>
  <si>
    <t>เผยแพร่ เช่นกล้องดิจิตอล</t>
  </si>
  <si>
    <t>โครงการนิทัศน์ปัจฉิม</t>
  </si>
  <si>
    <t>เพื่อจ่ายเป็นโครงการนิทัศน์</t>
  </si>
  <si>
    <t>โครงการศูนย์ข้อมูลข่าวสาร</t>
  </si>
  <si>
    <t>เพื่อจ่ายเป็นค่าใช้จ่ายโครงการ</t>
  </si>
  <si>
    <t>ศูนย์ข้อมูลข่าวสารและอื่นๆที่</t>
  </si>
  <si>
    <t>เกี่ยวข้อง</t>
  </si>
  <si>
    <t>โครงการปรับปรุงและพัฒนาเว็ปไซต์</t>
  </si>
  <si>
    <t xml:space="preserve">และพัฒนาเว็ปไซต์ อบต. </t>
  </si>
  <si>
    <t>และอื่นๆ ที่เกี่ยวข้อง</t>
  </si>
  <si>
    <t>โครงการสร้างความปรองดอง</t>
  </si>
  <si>
    <t>สมานฉันท์ตำบลห้วยม่วง</t>
  </si>
  <si>
    <t>โครงการประชาคมหมู่บ้าน</t>
  </si>
  <si>
    <t>ประชาคมหมู่บ้าน</t>
  </si>
  <si>
    <t>ขอนแก่นไม่ยุ่งเกี่ยวยาเสพติด</t>
  </si>
  <si>
    <t>เพื่อเป็นค่าใช้จ่ายโครงการ</t>
  </si>
  <si>
    <t>โครงการประกาศเจตนารมณ์จังหวัด</t>
  </si>
  <si>
    <t>ประกาศเจตนารมณ์จังหวัด</t>
  </si>
  <si>
    <t>โครงการแก้ไขปัญหายาเสพติด</t>
  </si>
  <si>
    <t>แก้ไขปัญหายาเสพติด</t>
  </si>
  <si>
    <t>โครงการจ้างนักเรียน  นักศึกษา</t>
  </si>
  <si>
    <t>ทำงานช่วงปิดเทอมและวันหยุด</t>
  </si>
  <si>
    <t>โครงการจัดกิจกรรมวันสำคัญทาง</t>
  </si>
  <si>
    <t>โครงการจัดงานพิธีเฉลิมพระชนม</t>
  </si>
  <si>
    <t>พรรษา 12/8/2558</t>
  </si>
  <si>
    <t>พรรษา 5/12/2557</t>
  </si>
  <si>
    <t>โครงการจัดงานเทศกาลไหมนานา</t>
  </si>
  <si>
    <t>ชาติประเพณีผูกเสี่ยว</t>
  </si>
  <si>
    <t>โครงการออกพรรษาและประเพณี</t>
  </si>
  <si>
    <t>โครงการจัดงานเทศกาลประเพณี</t>
  </si>
  <si>
    <t>โครงการจัดซื้อมาลัย  กระเช้า</t>
  </si>
  <si>
    <t>ดอกไม้และพวงมาลา</t>
  </si>
  <si>
    <t xml:space="preserve">แนวทางที่  4 จัดการด้านสาธารณสุข การป้องกันและควบคุมโรค การรักษาพยาบาล </t>
  </si>
  <si>
    <t>การฟื้นฟูสมรรถนะ ทางด้านร่างกายและจิตใจให้ประชาชนมีสุขภาวะที่สมบูรณ์</t>
  </si>
  <si>
    <t>โครงการรณรงค์และป้องกันโรคไข้</t>
  </si>
  <si>
    <t>โครงการช่วยเหลือผู้ป่วยโรคเอดส์</t>
  </si>
  <si>
    <t>และผู้ติดเชื้อ  H.I.V.</t>
  </si>
  <si>
    <t>โครงการรณรงค์และป้องกันโรคพิษ</t>
  </si>
  <si>
    <t>สุนัขบ้า</t>
  </si>
  <si>
    <t>โครงการดำเนินงานในพื้นที่กำจัด</t>
  </si>
  <si>
    <t>ขยะมูลฝอย</t>
  </si>
  <si>
    <t xml:space="preserve">แนวทางที่  5  พัฒนาส่งเสริมและสนับสนุนการแพทย์แผนไทย การแพทย์ทางเลือก  </t>
  </si>
  <si>
    <t>การแพทย์พื้นบ้าน และสมุนไพร</t>
  </si>
  <si>
    <t>โครงการอุดหนุนกองทุนหลักประกัน</t>
  </si>
  <si>
    <t>สุขภาพระดับพื้นที่ตำบลห้วยม่วง</t>
  </si>
  <si>
    <t>แนวทางที่  6  พัฒนา  ส่งเสริมและสนับสนุนการกีฬาสู่ความเป็นเลิศและการกีฬาเพื่อออก</t>
  </si>
  <si>
    <t>กำลังกาย</t>
  </si>
  <si>
    <t>โครงการส่งนักกีฬาเข้าร่วมการแข่ง</t>
  </si>
  <si>
    <t>ขันกีฬา</t>
  </si>
  <si>
    <t>โครงการแข่งขันกีฬาต่อต้านยา</t>
  </si>
  <si>
    <t>เสพติด</t>
  </si>
  <si>
    <t>โครงการกีฬาศูนย์พัฒนาเด็กเล็กก่อน</t>
  </si>
  <si>
    <t>โครงการอุดหนุนกีฬาโรงเรียน</t>
  </si>
  <si>
    <t>โครงการอุดหนุนกีฬาสีโรงเรียนใน</t>
  </si>
  <si>
    <t>เขตพื้นที่บริการตำบลห้วยม่วง</t>
  </si>
  <si>
    <t>โครงการสนับสนุนกีฬาศูนย์เครือข่าย</t>
  </si>
  <si>
    <t>โครงการกีฬาภูผาม่านสัมพันธ์ต้าน</t>
  </si>
  <si>
    <t>แนวทางที่  7  ส่งเสริม สนับสนุนการสังคมสงเคราะห์และการพัฒนาคุณภาพชีวิตอย่างเป็น</t>
  </si>
  <si>
    <t>ธรรมและทั่วถึง</t>
  </si>
  <si>
    <t>โครงการสนับสนุนกิจกรรมของเหล่า</t>
  </si>
  <si>
    <t>กาชาดจังหวัดขอนแก่น</t>
  </si>
  <si>
    <t>โครงการกิจกรรมคนพิการสากลปี</t>
  </si>
  <si>
    <t>โครงการช่วยเหลือผู้ประสบปัญหา</t>
  </si>
  <si>
    <t>แนวทางที่  1  พัฒนาโครงสร้างพื้นฐานด้านการคมนาคมขนส่งและระบบการให้บริการขน</t>
  </si>
  <si>
    <t>ส่งมวลชน</t>
  </si>
  <si>
    <t>กู้ภัย</t>
  </si>
  <si>
    <t>โครงการปรับปรุงอาคารศูนย์กู้ชีพ</t>
  </si>
  <si>
    <t>เหล็กบ้านซำภูทองเหนือ  หมู่ที่  1</t>
  </si>
  <si>
    <t>โครงการก่อสร้างลานคอนกรีตเสริม</t>
  </si>
  <si>
    <t>ก่อสร้างลานคอนกรีตเสริม</t>
  </si>
  <si>
    <t>หมู่ที่ 1</t>
  </si>
  <si>
    <t xml:space="preserve">เหล็กบ้านซำภูทองเหนือ  </t>
  </si>
  <si>
    <t>บ้าน</t>
  </si>
  <si>
    <t>ซำภูทองเหนือ</t>
  </si>
  <si>
    <t>เหล็กบ้านห้วยซ้อ  หมู่ที่ 9</t>
  </si>
  <si>
    <t>เหล็กบ้านห้วยเตย หมู่ที่  7</t>
  </si>
  <si>
    <t>เหล็กบ้านห้วยเตย  หมู่ที่ 7</t>
  </si>
  <si>
    <t xml:space="preserve">เหล็กบ้านทรัพย์สมบูรณ์  </t>
  </si>
  <si>
    <t>หมู่ที่ 6</t>
  </si>
  <si>
    <t>โครงการปรับปรุงคุณภาพน้ำประปา</t>
  </si>
  <si>
    <t xml:space="preserve">เพื่อการบริโภคบ้านผาน้ำทิพย์ </t>
  </si>
  <si>
    <t xml:space="preserve"> หมู่ที่  8</t>
  </si>
  <si>
    <t xml:space="preserve">โครงการปรับปรุงระบบน้ำประปา </t>
  </si>
  <si>
    <t>โครงการปรับปรุงระบบน้ำประปา</t>
  </si>
  <si>
    <t xml:space="preserve">ภายในหมู่บ้าน  บ้านห้วยม่วง   </t>
  </si>
  <si>
    <t xml:space="preserve">ภายในหมู่บ้าน  บ้านโนนสะอาด  </t>
  </si>
  <si>
    <t>แนวทางที่  3  พัฒนาระบบโครงสร้างพื้นฐานด้านการเกษตรในระบบชุมชนเพื่อเพิ่มขีดความ</t>
  </si>
  <si>
    <t>สามารถในการผลิตสินค้าเกษตร</t>
  </si>
  <si>
    <t>โครงการขุดเจาะบ่อบาดาลเพื่อการ</t>
  </si>
  <si>
    <t>เกษตรบ้านวังเจริญ  หมู่ที่  2</t>
  </si>
  <si>
    <t>โครงการช่วยเหลือราษฎรผู้ประสบ</t>
  </si>
  <si>
    <t>ภัยแล้ง</t>
  </si>
  <si>
    <t>โครงการฝึกทบทวนอาสาสมัครป้อง</t>
  </si>
  <si>
    <t>กันภัยฝ่ายพลเรือน</t>
  </si>
  <si>
    <t xml:space="preserve">โครงการติดตั้งไฟสัญญาณจราจร </t>
  </si>
  <si>
    <t>อปพร.</t>
  </si>
  <si>
    <t xml:space="preserve">จัดซื้อวัสดุเครื่องแต่งกาย </t>
  </si>
  <si>
    <t>โครงการป้องกันและลดอุบัติเหตุ</t>
  </si>
  <si>
    <t>ทางถนน</t>
  </si>
  <si>
    <t>โครงการสร้างความปรองดองและ</t>
  </si>
  <si>
    <t>โครงการจัดทำแผนที่และทะเบียน</t>
  </si>
  <si>
    <t>โครงการอุดหนุนที่ทำการปกครอง</t>
  </si>
  <si>
    <t>แนวทางที่  2   ส่งเสริมสนับสนุนกระบวนการเรียนรู้และน้อมนำแนวทางปรัชญาเศรษฐกิจ</t>
  </si>
  <si>
    <t>พอเพียงไปใช้ในการประกอบอาชีพ</t>
  </si>
  <si>
    <t>โครงการผลิตลูกปลาวัยอ่อนด้วยชุด</t>
  </si>
  <si>
    <t>เพาะพันธ์ปลาเคลื่อนที่</t>
  </si>
  <si>
    <t>เพื่อจ่ายในการขยายผลโครง</t>
  </si>
  <si>
    <t>การอบรมการเพาะพันธุ์สัตว์น้ำ</t>
  </si>
  <si>
    <t>เพื่อเพิ่มผลผลิตด้านการประมง</t>
  </si>
  <si>
    <t>โครงการส่งเสริมการใช้เทคโนโลยีปุ๋ย</t>
  </si>
  <si>
    <t>สั่งตัดสำหรับนาข้าว</t>
  </si>
  <si>
    <t>เพื่อจ่ายในโครงการส่งเสริม</t>
  </si>
  <si>
    <t>การใช้เทคโนโลยีปุ๋ยสั่งตัด</t>
  </si>
  <si>
    <t>สำหรับนาข้าว</t>
  </si>
  <si>
    <t>โครงการอบรมเกษตรกรเพื่อส่งเสริม</t>
  </si>
  <si>
    <t>อาชีพตามหลักปรัชญาเศรษฐกิจ</t>
  </si>
  <si>
    <t>พอเพียง</t>
  </si>
  <si>
    <t>เพื่อจ่ายในโครงการอบรม</t>
  </si>
  <si>
    <t>เกษตรกรเพื่อส่งเสริมอาชีพตาม</t>
  </si>
  <si>
    <t>หลักปรัชญาเศรษฐกิจพอ</t>
  </si>
  <si>
    <t>เพียง</t>
  </si>
  <si>
    <t>โครงการฟื้นฟูทรัพยากรธรรมชาติ</t>
  </si>
  <si>
    <t>และพัฒนาแหล่งน้ำสาธารณะ</t>
  </si>
  <si>
    <t>โครงการรฟื้นฟูทรัพยากร</t>
  </si>
  <si>
    <t>ธรรมชาติ</t>
  </si>
  <si>
    <t>โครงการอนุรักษ์และเพิ่มพื้นที่ป่า</t>
  </si>
  <si>
    <t>เฉลิมพระเกียรติ</t>
  </si>
  <si>
    <t>การอนุรักษ์และเพิ่มพื้นที่ป่า</t>
  </si>
  <si>
    <t>เหล็กบ้านห้วยซ้อ  หมู่ที่  9</t>
  </si>
  <si>
    <t>เหล็กบ้านทรัพย์สมบูรณ์ หมู่ที่  6</t>
  </si>
  <si>
    <t>โครงการอุดหนุนเทศบาลโนนคอมใน</t>
  </si>
  <si>
    <t>โครงการจัดการสิ่งแวดล้อมและลด</t>
  </si>
  <si>
    <t>การต่อต้านการทิ้งขยะมูลฝอยของ</t>
  </si>
  <si>
    <t>แนวทางที่  3  เพิ่มประสิทธิภาพการจัดการขยะชุมชน สิ่งปฏิกูล และน้ำเสีย</t>
  </si>
  <si>
    <t>ยั่งยืน</t>
  </si>
  <si>
    <t>ยุทธศาสตร์ที่ 4  การบริหารจัดการทรัพยากรธรรมชาติและสิ่งแวดล้อมเพื่อการพัฒนาอย่าง</t>
  </si>
  <si>
    <t>โครงการเลือกตั้งสมาชิกสภาท้องถิ่น</t>
  </si>
  <si>
    <t>ยุทธศาสตร์ที่   6   การพัฒนาระบบบริหารจัดการที่ดี</t>
  </si>
  <si>
    <t>แนวทางที่  3  พัฒนาสมรรถนะการทำงานของบุคลากร</t>
  </si>
  <si>
    <t>โครงการส่งพนักงานส่วนตำบลเข้ารับ</t>
  </si>
  <si>
    <t>การฝึกอบรมสัมมนา</t>
  </si>
  <si>
    <t>โครงการปรับปรุงภูมิทัศน์บริเวณหอ</t>
  </si>
  <si>
    <t>ประชุมอบต.ห้วยม่วง</t>
  </si>
  <si>
    <t>บรรยายโต๊ะทำงาน เก้าอี้</t>
  </si>
  <si>
    <t>ทำงาน เป็นต้น</t>
  </si>
  <si>
    <t>สำนักปลัด อบต.</t>
  </si>
  <si>
    <t>โครงการอุดหนุนกลุ่มอาชีพตำบล</t>
  </si>
  <si>
    <t>โครงการอุดหนุนกองทุนสวัสดิการ</t>
  </si>
  <si>
    <t>ยุทธศาสตร์ที่  4   การบริหารจัดการทรัพยากรธรรมชาติและสิ่งแวดล้อมเพื่อการพัฒนาอย่าง</t>
  </si>
  <si>
    <t xml:space="preserve">แนวทางที่  1  เสริมสร้างการมีส่วนร่วมของชุมชนและเครือข่ายในการจัดการเพื่ออนุรักษ์  </t>
  </si>
  <si>
    <t>พัฒนาและฟื้นฟูทรัพยากรธรรมชาติและสิ่งแวดล้อมในท้องถิ่นให้คงอยู่อย่างยั่งยืน</t>
  </si>
  <si>
    <t>แนวทางที่  1   เสริมสร้างการพัฒนาการเมืองท้องถิ่นให้โปร่งใสสุจริต  เพื่อสนับสนุนการ</t>
  </si>
  <si>
    <t>สร้างวัฒนธรรมประชาธิปไตยและวัมนธรรมธรรมภิบาล</t>
  </si>
  <si>
    <t>แนวทางที่  5   พัฒนาระบบเทคโนโลยีสารสนเทสที่ทันสมัย  เพื่อการบริหารงานและการ</t>
  </si>
  <si>
    <t>โครงการจัดซื้อวัสดุยานพาหนะและ</t>
  </si>
  <si>
    <t>ขนส่ง</t>
  </si>
  <si>
    <t>โครงการจัดซื้อวัสดุเชื้อเพลิงและ</t>
  </si>
  <si>
    <t>หล่อลื่น</t>
  </si>
  <si>
    <t>โครงการจัดซื้อวัสดุโฆษณาและ</t>
  </si>
  <si>
    <t>เผยแพร่</t>
  </si>
  <si>
    <t>โครงการจัดซื้อครุภัณฑ์งานบ้าน</t>
  </si>
  <si>
    <t>งานครัว</t>
  </si>
  <si>
    <t>โครงการจัดซื้อครุภัณฑ์โฆษณาและ</t>
  </si>
  <si>
    <t>แนวทางที่  2   เสริมสร้างค่านิยม  คุณธรรม  จริยธรรม  และวัฒนธรรมที่ดีงามแก่เด็กและ</t>
  </si>
  <si>
    <t>เยาวชน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</si>
</sst>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5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187" fontId="0" fillId="0" borderId="0" xfId="0" applyNumberFormat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Border="1"/>
    <xf numFmtId="187" fontId="4" fillId="0" borderId="8" xfId="1" applyNumberFormat="1" applyFont="1" applyBorder="1"/>
    <xf numFmtId="0" fontId="4" fillId="0" borderId="0" xfId="0" applyFont="1" applyAlignment="1">
      <alignment horizontal="center"/>
    </xf>
    <xf numFmtId="187" fontId="4" fillId="0" borderId="2" xfId="1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4" xfId="1" applyNumberFormat="1" applyFont="1" applyBorder="1"/>
    <xf numFmtId="15" fontId="4" fillId="0" borderId="13" xfId="0" applyNumberFormat="1" applyFont="1" applyBorder="1" applyAlignment="1">
      <alignment horizontal="left"/>
    </xf>
    <xf numFmtId="15" fontId="4" fillId="0" borderId="9" xfId="0" applyNumberFormat="1" applyFont="1" applyBorder="1" applyAlignment="1">
      <alignment horizontal="left"/>
    </xf>
    <xf numFmtId="187" fontId="4" fillId="0" borderId="15" xfId="1" applyNumberFormat="1" applyFont="1" applyBorder="1"/>
    <xf numFmtId="0" fontId="4" fillId="0" borderId="9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/>
    </xf>
    <xf numFmtId="187" fontId="4" fillId="0" borderId="9" xfId="1" applyNumberFormat="1" applyFont="1" applyBorder="1"/>
    <xf numFmtId="0" fontId="1" fillId="0" borderId="0" xfId="0" applyFont="1" applyFill="1" applyBorder="1" applyAlignment="1">
      <alignment horizontal="center"/>
    </xf>
    <xf numFmtId="187" fontId="4" fillId="0" borderId="13" xfId="1" applyNumberFormat="1" applyFont="1" applyBorder="1"/>
    <xf numFmtId="0" fontId="4" fillId="0" borderId="1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0" xfId="0" applyNumberFormat="1" applyFont="1" applyBorder="1" applyAlignment="1">
      <alignment horizontal="center"/>
    </xf>
    <xf numFmtId="43" fontId="4" fillId="0" borderId="1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87" fontId="4" fillId="0" borderId="13" xfId="1" applyNumberFormat="1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4" fillId="0" borderId="14" xfId="1" applyNumberFormat="1" applyFont="1" applyBorder="1" applyAlignment="1">
      <alignment horizontal="center"/>
    </xf>
    <xf numFmtId="43" fontId="4" fillId="0" borderId="1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4" fillId="0" borderId="12" xfId="0" applyNumberFormat="1" applyFont="1" applyBorder="1" applyAlignment="1">
      <alignment horizontal="center"/>
    </xf>
    <xf numFmtId="43" fontId="4" fillId="0" borderId="14" xfId="0" applyNumberFormat="1" applyFont="1" applyBorder="1" applyAlignment="1">
      <alignment horizontal="center"/>
    </xf>
    <xf numFmtId="187" fontId="4" fillId="0" borderId="13" xfId="0" applyNumberFormat="1" applyFont="1" applyBorder="1" applyAlignment="1">
      <alignment horizontal="center"/>
    </xf>
    <xf numFmtId="43" fontId="4" fillId="0" borderId="13" xfId="0" applyNumberFormat="1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91"/>
  <sheetViews>
    <sheetView tabSelected="1" workbookViewId="0">
      <selection activeCell="O145" sqref="O145:Q145"/>
    </sheetView>
  </sheetViews>
  <sheetFormatPr defaultRowHeight="14.25"/>
  <cols>
    <col min="1" max="1" width="6.25" customWidth="1"/>
    <col min="2" max="2" width="25.75" customWidth="1"/>
    <col min="3" max="3" width="21.625" customWidth="1"/>
    <col min="4" max="4" width="9.875" customWidth="1"/>
    <col min="5" max="5" width="12.875" customWidth="1"/>
    <col min="6" max="6" width="10.375" customWidth="1"/>
    <col min="7" max="7" width="4.25" customWidth="1"/>
    <col min="8" max="8" width="4.125" customWidth="1"/>
    <col min="9" max="9" width="3.375" customWidth="1"/>
    <col min="10" max="10" width="4" customWidth="1"/>
    <col min="11" max="11" width="3" customWidth="1"/>
    <col min="12" max="12" width="3.75" customWidth="1"/>
    <col min="13" max="13" width="4" customWidth="1"/>
    <col min="14" max="14" width="5.75" customWidth="1"/>
    <col min="15" max="15" width="3.25" customWidth="1"/>
    <col min="16" max="16" width="9" hidden="1" customWidth="1"/>
    <col min="17" max="17" width="3.5" customWidth="1"/>
    <col min="18" max="19" width="3.625" customWidth="1"/>
    <col min="21" max="21" width="11.375" bestFit="1" customWidth="1"/>
  </cols>
  <sheetData>
    <row r="1" spans="1:21" ht="21">
      <c r="A1" s="3"/>
      <c r="B1" s="3"/>
      <c r="C1" s="3"/>
      <c r="D1" s="3"/>
      <c r="E1" s="3">
        <v>3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1" ht="2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1" ht="21">
      <c r="A3" s="47" t="s">
        <v>201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21" ht="21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21" ht="21">
      <c r="A5" s="54" t="s">
        <v>3</v>
      </c>
      <c r="B5" s="55"/>
      <c r="C5" s="55"/>
      <c r="D5" s="56"/>
      <c r="E5" s="4" t="s">
        <v>7</v>
      </c>
      <c r="F5" s="54" t="s">
        <v>5</v>
      </c>
      <c r="G5" s="56"/>
      <c r="H5" s="54" t="s">
        <v>7</v>
      </c>
      <c r="I5" s="55"/>
      <c r="J5" s="55"/>
      <c r="K5" s="56"/>
      <c r="L5" s="5" t="s">
        <v>5</v>
      </c>
      <c r="M5" s="6"/>
      <c r="N5" s="7"/>
      <c r="O5" s="54" t="s">
        <v>4</v>
      </c>
      <c r="P5" s="55"/>
      <c r="Q5" s="55"/>
      <c r="R5" s="55"/>
      <c r="S5" s="56"/>
    </row>
    <row r="6" spans="1:21" ht="21">
      <c r="A6" s="38"/>
      <c r="B6" s="39"/>
      <c r="C6" s="39"/>
      <c r="D6" s="40"/>
      <c r="E6" s="8" t="s">
        <v>31</v>
      </c>
      <c r="F6" s="38" t="s">
        <v>6</v>
      </c>
      <c r="G6" s="40"/>
      <c r="H6" s="38" t="s">
        <v>8</v>
      </c>
      <c r="I6" s="39"/>
      <c r="J6" s="39"/>
      <c r="K6" s="40"/>
      <c r="L6" s="9" t="s">
        <v>27</v>
      </c>
      <c r="M6" s="10"/>
      <c r="N6" s="11"/>
      <c r="O6" s="38"/>
      <c r="P6" s="39"/>
      <c r="Q6" s="39"/>
      <c r="R6" s="39"/>
      <c r="S6" s="40"/>
    </row>
    <row r="7" spans="1:21" ht="21">
      <c r="A7" s="60" t="s">
        <v>189</v>
      </c>
      <c r="B7" s="61"/>
      <c r="C7" s="61"/>
      <c r="D7" s="62"/>
      <c r="E7" s="4"/>
      <c r="F7" s="54"/>
      <c r="G7" s="56"/>
      <c r="H7" s="54"/>
      <c r="I7" s="55"/>
      <c r="J7" s="55"/>
      <c r="K7" s="56"/>
      <c r="L7" s="54"/>
      <c r="M7" s="55"/>
      <c r="N7" s="56"/>
      <c r="O7" s="54" t="s">
        <v>206</v>
      </c>
      <c r="P7" s="55"/>
      <c r="Q7" s="55"/>
      <c r="R7" s="55"/>
      <c r="S7" s="56"/>
    </row>
    <row r="8" spans="1:21" ht="21">
      <c r="A8" s="41" t="s">
        <v>28</v>
      </c>
      <c r="B8" s="42"/>
      <c r="C8" s="42"/>
      <c r="D8" s="43"/>
      <c r="E8" s="12">
        <v>5</v>
      </c>
      <c r="F8" s="44">
        <v>5.94</v>
      </c>
      <c r="G8" s="45"/>
      <c r="H8" s="70">
        <f>D28+D31+D34+D49+D57</f>
        <v>3076360</v>
      </c>
      <c r="I8" s="46"/>
      <c r="J8" s="46"/>
      <c r="K8" s="45"/>
      <c r="L8" s="71">
        <f>3076360*100/10546760</f>
        <v>29.168768417978601</v>
      </c>
      <c r="M8" s="42"/>
      <c r="N8" s="43"/>
      <c r="O8" s="44" t="s">
        <v>32</v>
      </c>
      <c r="P8" s="46"/>
      <c r="Q8" s="46"/>
      <c r="R8" s="46"/>
      <c r="S8" s="45"/>
      <c r="U8" s="2"/>
    </row>
    <row r="9" spans="1:21" ht="21">
      <c r="A9" s="41" t="s">
        <v>190</v>
      </c>
      <c r="B9" s="42"/>
      <c r="C9" s="42"/>
      <c r="D9" s="43"/>
      <c r="E9" s="13"/>
      <c r="F9" s="44"/>
      <c r="G9" s="45"/>
      <c r="H9" s="44"/>
      <c r="I9" s="46"/>
      <c r="J9" s="46"/>
      <c r="K9" s="45"/>
      <c r="L9" s="44"/>
      <c r="M9" s="46"/>
      <c r="N9" s="45"/>
      <c r="O9" s="44"/>
      <c r="P9" s="46"/>
      <c r="Q9" s="46"/>
      <c r="R9" s="46"/>
      <c r="S9" s="45"/>
      <c r="U9" s="2">
        <f>H8+H71+H113+H201+H264+H306+H369+H411+H474+H537+H579+H642+H684+H726+H768+H834+H876+H918+H962+H1004+H1046</f>
        <v>10546760</v>
      </c>
    </row>
    <row r="10" spans="1:21" ht="21">
      <c r="A10" s="38"/>
      <c r="B10" s="39"/>
      <c r="C10" s="39"/>
      <c r="D10" s="40"/>
      <c r="E10" s="14"/>
      <c r="F10" s="38"/>
      <c r="G10" s="40"/>
      <c r="H10" s="38"/>
      <c r="I10" s="39"/>
      <c r="J10" s="39"/>
      <c r="K10" s="40"/>
      <c r="L10" s="38"/>
      <c r="M10" s="39"/>
      <c r="N10" s="40"/>
      <c r="O10" s="38"/>
      <c r="P10" s="39"/>
      <c r="Q10" s="39"/>
      <c r="R10" s="39"/>
      <c r="S10" s="40"/>
    </row>
    <row r="11" spans="1:21" ht="21">
      <c r="A11" s="49" t="s">
        <v>29</v>
      </c>
      <c r="B11" s="50"/>
      <c r="C11" s="50"/>
      <c r="D11" s="51"/>
      <c r="E11" s="15">
        <v>5</v>
      </c>
      <c r="F11" s="49">
        <v>5.94</v>
      </c>
      <c r="G11" s="51"/>
      <c r="H11" s="52">
        <f>H8</f>
        <v>3076360</v>
      </c>
      <c r="I11" s="50"/>
      <c r="J11" s="50"/>
      <c r="K11" s="51"/>
      <c r="L11" s="53">
        <f>L8</f>
        <v>29.168768417978601</v>
      </c>
      <c r="M11" s="50"/>
      <c r="N11" s="51"/>
      <c r="O11" s="49"/>
      <c r="P11" s="50"/>
      <c r="Q11" s="50"/>
      <c r="R11" s="50"/>
      <c r="S11" s="51"/>
    </row>
    <row r="12" spans="1:21" ht="2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1" ht="2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1" ht="2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1" ht="2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1" ht="2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2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2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2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2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21">
      <c r="A22" s="3"/>
      <c r="B22" s="3"/>
      <c r="C22" s="3"/>
      <c r="D22" s="3"/>
      <c r="E22" s="3">
        <v>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21">
      <c r="A23" s="47" t="s">
        <v>9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21">
      <c r="A24" s="47" t="s">
        <v>201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 ht="21">
      <c r="A25" s="48" t="s">
        <v>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</row>
    <row r="26" spans="1:19" ht="21">
      <c r="A26" s="4" t="s">
        <v>10</v>
      </c>
      <c r="B26" s="4" t="s">
        <v>11</v>
      </c>
      <c r="C26" s="4" t="s">
        <v>12</v>
      </c>
      <c r="D26" s="4" t="s">
        <v>8</v>
      </c>
      <c r="E26" s="4" t="s">
        <v>13</v>
      </c>
      <c r="F26" s="4" t="s">
        <v>30</v>
      </c>
      <c r="G26" s="54" t="s">
        <v>217</v>
      </c>
      <c r="H26" s="55"/>
      <c r="I26" s="56"/>
      <c r="J26" s="49" t="s">
        <v>218</v>
      </c>
      <c r="K26" s="50"/>
      <c r="L26" s="50"/>
      <c r="M26" s="50"/>
      <c r="N26" s="50"/>
      <c r="O26" s="50"/>
      <c r="P26" s="50"/>
      <c r="Q26" s="50"/>
      <c r="R26" s="50"/>
      <c r="S26" s="51"/>
    </row>
    <row r="27" spans="1:19" ht="21">
      <c r="A27" s="8"/>
      <c r="B27" s="8"/>
      <c r="C27" s="8"/>
      <c r="D27" s="8"/>
      <c r="E27" s="8" t="s">
        <v>14</v>
      </c>
      <c r="F27" s="8" t="s">
        <v>14</v>
      </c>
      <c r="G27" s="15" t="s">
        <v>15</v>
      </c>
      <c r="H27" s="15" t="s">
        <v>16</v>
      </c>
      <c r="I27" s="15" t="s">
        <v>17</v>
      </c>
      <c r="J27" s="15" t="s">
        <v>18</v>
      </c>
      <c r="K27" s="15" t="s">
        <v>19</v>
      </c>
      <c r="L27" s="15" t="s">
        <v>20</v>
      </c>
      <c r="M27" s="15" t="s">
        <v>21</v>
      </c>
      <c r="N27" s="15" t="s">
        <v>22</v>
      </c>
      <c r="O27" s="15" t="s">
        <v>23</v>
      </c>
      <c r="P27" s="16"/>
      <c r="Q27" s="17" t="s">
        <v>24</v>
      </c>
      <c r="R27" s="17" t="s">
        <v>25</v>
      </c>
      <c r="S27" s="18" t="s">
        <v>26</v>
      </c>
    </row>
    <row r="28" spans="1:19" ht="21">
      <c r="A28" s="4">
        <v>1</v>
      </c>
      <c r="B28" s="19" t="s">
        <v>302</v>
      </c>
      <c r="C28" s="19" t="s">
        <v>203</v>
      </c>
      <c r="D28" s="20">
        <v>30000</v>
      </c>
      <c r="E28" s="4" t="s">
        <v>205</v>
      </c>
      <c r="F28" s="4" t="s">
        <v>206</v>
      </c>
      <c r="G28" s="19"/>
      <c r="H28" s="19"/>
      <c r="I28" s="19"/>
      <c r="J28" s="19"/>
      <c r="K28" s="19"/>
      <c r="L28" s="4" t="s">
        <v>33</v>
      </c>
      <c r="M28" s="4" t="s">
        <v>33</v>
      </c>
      <c r="N28" s="4" t="s">
        <v>33</v>
      </c>
      <c r="O28" s="19"/>
      <c r="P28" s="3"/>
      <c r="Q28" s="19"/>
      <c r="R28" s="19"/>
      <c r="S28" s="19"/>
    </row>
    <row r="29" spans="1:19" ht="21">
      <c r="A29" s="12"/>
      <c r="B29" s="13" t="s">
        <v>303</v>
      </c>
      <c r="C29" s="13" t="s">
        <v>204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3"/>
      <c r="Q29" s="13"/>
      <c r="R29" s="13"/>
      <c r="S29" s="13"/>
    </row>
    <row r="30" spans="1:19" ht="21">
      <c r="A30" s="8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"/>
      <c r="Q30" s="14"/>
      <c r="R30" s="14"/>
      <c r="S30" s="14"/>
    </row>
    <row r="31" spans="1:19" ht="21">
      <c r="A31" s="4">
        <v>2</v>
      </c>
      <c r="B31" s="19" t="s">
        <v>37</v>
      </c>
      <c r="C31" s="19" t="s">
        <v>207</v>
      </c>
      <c r="D31" s="20">
        <v>50000</v>
      </c>
      <c r="E31" s="4" t="s">
        <v>38</v>
      </c>
      <c r="F31" s="4" t="s">
        <v>32</v>
      </c>
      <c r="G31" s="4" t="s">
        <v>33</v>
      </c>
      <c r="H31" s="4" t="s">
        <v>33</v>
      </c>
      <c r="I31" s="4" t="s">
        <v>33</v>
      </c>
      <c r="J31" s="4" t="s">
        <v>33</v>
      </c>
      <c r="K31" s="4" t="s">
        <v>33</v>
      </c>
      <c r="L31" s="4" t="s">
        <v>33</v>
      </c>
      <c r="M31" s="4" t="s">
        <v>33</v>
      </c>
      <c r="N31" s="4" t="s">
        <v>33</v>
      </c>
      <c r="O31" s="4" t="s">
        <v>33</v>
      </c>
      <c r="P31" s="21"/>
      <c r="Q31" s="4" t="s">
        <v>33</v>
      </c>
      <c r="R31" s="4" t="s">
        <v>33</v>
      </c>
      <c r="S31" s="4" t="s">
        <v>33</v>
      </c>
    </row>
    <row r="32" spans="1:19" ht="21">
      <c r="A32" s="13"/>
      <c r="B32" s="13"/>
      <c r="C32" s="13" t="s">
        <v>208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3"/>
      <c r="Q32" s="13"/>
      <c r="R32" s="13"/>
      <c r="S32" s="13"/>
    </row>
    <row r="33" spans="1:19" ht="2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3"/>
      <c r="Q33" s="14"/>
      <c r="R33" s="14"/>
      <c r="S33" s="14"/>
    </row>
    <row r="34" spans="1:19" ht="21">
      <c r="A34" s="4">
        <v>3</v>
      </c>
      <c r="B34" s="19" t="s">
        <v>283</v>
      </c>
      <c r="C34" s="19" t="s">
        <v>284</v>
      </c>
      <c r="D34" s="22">
        <v>10000</v>
      </c>
      <c r="E34" s="4" t="s">
        <v>214</v>
      </c>
      <c r="F34" s="7" t="s">
        <v>32</v>
      </c>
      <c r="G34" s="4" t="s">
        <v>33</v>
      </c>
      <c r="H34" s="4" t="s">
        <v>33</v>
      </c>
      <c r="I34" s="4" t="s">
        <v>33</v>
      </c>
      <c r="J34" s="4" t="s">
        <v>33</v>
      </c>
      <c r="K34" s="4" t="s">
        <v>33</v>
      </c>
      <c r="L34" s="4" t="s">
        <v>33</v>
      </c>
      <c r="M34" s="4" t="s">
        <v>33</v>
      </c>
      <c r="N34" s="4" t="s">
        <v>33</v>
      </c>
      <c r="O34" s="4" t="s">
        <v>33</v>
      </c>
      <c r="P34" s="21"/>
      <c r="Q34" s="4" t="s">
        <v>33</v>
      </c>
      <c r="R34" s="4" t="s">
        <v>33</v>
      </c>
      <c r="S34" s="4" t="s">
        <v>33</v>
      </c>
    </row>
    <row r="35" spans="1:19" ht="21">
      <c r="A35" s="13"/>
      <c r="B35" s="13"/>
      <c r="C35" s="13" t="s">
        <v>216</v>
      </c>
      <c r="D35" s="23"/>
      <c r="E35" s="12" t="s">
        <v>215</v>
      </c>
      <c r="F35" s="24"/>
      <c r="G35" s="13"/>
      <c r="H35" s="13"/>
      <c r="I35" s="13"/>
      <c r="J35" s="13"/>
      <c r="K35" s="13"/>
      <c r="L35" s="13"/>
      <c r="M35" s="13"/>
      <c r="N35" s="13"/>
      <c r="O35" s="13"/>
      <c r="P35" s="3"/>
      <c r="Q35" s="13"/>
      <c r="R35" s="13"/>
      <c r="S35" s="13"/>
    </row>
    <row r="36" spans="1:19" ht="21">
      <c r="A36" s="14"/>
      <c r="B36" s="14"/>
      <c r="C36" s="14"/>
      <c r="D36" s="9"/>
      <c r="E36" s="14"/>
      <c r="F36" s="11"/>
      <c r="G36" s="14"/>
      <c r="H36" s="14"/>
      <c r="I36" s="14"/>
      <c r="J36" s="14"/>
      <c r="K36" s="14"/>
      <c r="L36" s="14"/>
      <c r="M36" s="14"/>
      <c r="N36" s="14"/>
      <c r="O36" s="14"/>
      <c r="P36" s="3"/>
      <c r="Q36" s="14"/>
      <c r="R36" s="14"/>
      <c r="S36" s="14"/>
    </row>
    <row r="37" spans="1:19" ht="2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"/>
      <c r="Q37" s="25"/>
      <c r="R37" s="25"/>
      <c r="S37" s="25"/>
    </row>
    <row r="38" spans="1:19" ht="2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"/>
      <c r="Q38" s="25"/>
      <c r="R38" s="25"/>
      <c r="S38" s="25"/>
    </row>
    <row r="39" spans="1:19" ht="2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"/>
      <c r="Q39" s="25"/>
      <c r="R39" s="25"/>
      <c r="S39" s="25"/>
    </row>
    <row r="40" spans="1:19" ht="2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"/>
      <c r="Q40" s="25"/>
      <c r="R40" s="25"/>
      <c r="S40" s="25"/>
    </row>
    <row r="41" spans="1:19" ht="2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"/>
      <c r="Q41" s="25"/>
      <c r="R41" s="25"/>
      <c r="S41" s="25"/>
    </row>
    <row r="42" spans="1:19" ht="2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"/>
      <c r="Q42" s="25"/>
      <c r="R42" s="25"/>
      <c r="S42" s="25"/>
    </row>
    <row r="43" spans="1:19" s="1" customFormat="1" ht="21">
      <c r="A43" s="3"/>
      <c r="B43" s="3"/>
      <c r="C43" s="3"/>
      <c r="D43" s="3"/>
      <c r="E43" s="3">
        <v>5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21">
      <c r="A44" s="47" t="s">
        <v>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1:19" ht="21">
      <c r="A45" s="47" t="s">
        <v>201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21">
      <c r="A46" s="48" t="s">
        <v>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</row>
    <row r="47" spans="1:19" ht="21">
      <c r="A47" s="4" t="s">
        <v>10</v>
      </c>
      <c r="B47" s="4" t="s">
        <v>11</v>
      </c>
      <c r="C47" s="4" t="s">
        <v>12</v>
      </c>
      <c r="D47" s="4" t="s">
        <v>8</v>
      </c>
      <c r="E47" s="4" t="s">
        <v>13</v>
      </c>
      <c r="F47" s="4" t="s">
        <v>30</v>
      </c>
      <c r="G47" s="54" t="s">
        <v>217</v>
      </c>
      <c r="H47" s="55"/>
      <c r="I47" s="56"/>
      <c r="J47" s="49" t="s">
        <v>218</v>
      </c>
      <c r="K47" s="50"/>
      <c r="L47" s="50"/>
      <c r="M47" s="50"/>
      <c r="N47" s="50"/>
      <c r="O47" s="50"/>
      <c r="P47" s="50"/>
      <c r="Q47" s="50"/>
      <c r="R47" s="50"/>
      <c r="S47" s="51"/>
    </row>
    <row r="48" spans="1:19" ht="21">
      <c r="A48" s="8"/>
      <c r="B48" s="8"/>
      <c r="C48" s="8"/>
      <c r="D48" s="8"/>
      <c r="E48" s="8" t="s">
        <v>14</v>
      </c>
      <c r="F48" s="8" t="s">
        <v>14</v>
      </c>
      <c r="G48" s="15" t="s">
        <v>15</v>
      </c>
      <c r="H48" s="15" t="s">
        <v>16</v>
      </c>
      <c r="I48" s="15" t="s">
        <v>17</v>
      </c>
      <c r="J48" s="15" t="s">
        <v>18</v>
      </c>
      <c r="K48" s="15" t="s">
        <v>19</v>
      </c>
      <c r="L48" s="15" t="s">
        <v>20</v>
      </c>
      <c r="M48" s="15" t="s">
        <v>21</v>
      </c>
      <c r="N48" s="15" t="s">
        <v>22</v>
      </c>
      <c r="O48" s="15" t="s">
        <v>23</v>
      </c>
      <c r="P48" s="16"/>
      <c r="Q48" s="17" t="s">
        <v>24</v>
      </c>
      <c r="R48" s="17" t="s">
        <v>25</v>
      </c>
      <c r="S48" s="18" t="s">
        <v>26</v>
      </c>
    </row>
    <row r="49" spans="1:19" ht="21">
      <c r="A49" s="4">
        <v>4</v>
      </c>
      <c r="B49" s="19" t="s">
        <v>47</v>
      </c>
      <c r="C49" s="19" t="s">
        <v>48</v>
      </c>
      <c r="D49" s="20">
        <v>1102360</v>
      </c>
      <c r="E49" s="19" t="s">
        <v>49</v>
      </c>
      <c r="F49" s="4" t="s">
        <v>32</v>
      </c>
      <c r="G49" s="4" t="s">
        <v>33</v>
      </c>
      <c r="H49" s="4" t="s">
        <v>33</v>
      </c>
      <c r="I49" s="4" t="s">
        <v>33</v>
      </c>
      <c r="J49" s="4" t="s">
        <v>33</v>
      </c>
      <c r="K49" s="4" t="s">
        <v>33</v>
      </c>
      <c r="L49" s="4" t="s">
        <v>33</v>
      </c>
      <c r="M49" s="4" t="s">
        <v>33</v>
      </c>
      <c r="N49" s="4" t="s">
        <v>33</v>
      </c>
      <c r="O49" s="4" t="s">
        <v>33</v>
      </c>
      <c r="P49" s="4" t="s">
        <v>33</v>
      </c>
      <c r="Q49" s="4" t="s">
        <v>33</v>
      </c>
      <c r="R49" s="4" t="s">
        <v>33</v>
      </c>
      <c r="S49" s="4" t="s">
        <v>33</v>
      </c>
    </row>
    <row r="50" spans="1:19" ht="21">
      <c r="A50" s="12"/>
      <c r="B50" s="13"/>
      <c r="C50" s="13" t="s">
        <v>58</v>
      </c>
      <c r="D50" s="13"/>
      <c r="E50" s="13" t="s">
        <v>50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3"/>
      <c r="Q50" s="13"/>
      <c r="R50" s="13"/>
      <c r="S50" s="13"/>
    </row>
    <row r="51" spans="1:19" ht="21">
      <c r="A51" s="12"/>
      <c r="B51" s="13"/>
      <c r="C51" s="13" t="s">
        <v>60</v>
      </c>
      <c r="D51" s="13"/>
      <c r="E51" s="13" t="s">
        <v>51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"/>
      <c r="Q51" s="13"/>
      <c r="R51" s="13"/>
      <c r="S51" s="13"/>
    </row>
    <row r="52" spans="1:19" ht="21">
      <c r="A52" s="12"/>
      <c r="B52" s="13"/>
      <c r="C52" s="13" t="s">
        <v>61</v>
      </c>
      <c r="D52" s="13"/>
      <c r="E52" s="13" t="s">
        <v>52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3"/>
      <c r="Q52" s="13"/>
      <c r="R52" s="13"/>
      <c r="S52" s="13"/>
    </row>
    <row r="53" spans="1:19" ht="21">
      <c r="A53" s="12"/>
      <c r="B53" s="13"/>
      <c r="C53" s="13"/>
      <c r="D53" s="13"/>
      <c r="E53" s="13" t="s">
        <v>53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3"/>
      <c r="Q53" s="13"/>
      <c r="R53" s="13"/>
      <c r="S53" s="13"/>
    </row>
    <row r="54" spans="1:19" ht="21">
      <c r="A54" s="12"/>
      <c r="B54" s="13"/>
      <c r="C54" s="13"/>
      <c r="D54" s="13"/>
      <c r="E54" s="13" t="s">
        <v>54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3"/>
      <c r="Q54" s="13"/>
      <c r="R54" s="13"/>
      <c r="S54" s="13"/>
    </row>
    <row r="55" spans="1:19" ht="21">
      <c r="A55" s="12"/>
      <c r="B55" s="13"/>
      <c r="C55" s="13"/>
      <c r="D55" s="13"/>
      <c r="E55" s="13" t="s">
        <v>55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3"/>
      <c r="Q55" s="13"/>
      <c r="R55" s="13"/>
      <c r="S55" s="13"/>
    </row>
    <row r="56" spans="1:19" ht="21">
      <c r="A56" s="8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3"/>
      <c r="Q56" s="14"/>
      <c r="R56" s="14"/>
      <c r="S56" s="14"/>
    </row>
    <row r="57" spans="1:19" ht="21">
      <c r="A57" s="4">
        <v>5</v>
      </c>
      <c r="B57" s="19" t="s">
        <v>56</v>
      </c>
      <c r="C57" s="19" t="s">
        <v>57</v>
      </c>
      <c r="D57" s="22">
        <v>1884000</v>
      </c>
      <c r="E57" s="19" t="s">
        <v>53</v>
      </c>
      <c r="F57" s="26" t="s">
        <v>32</v>
      </c>
      <c r="G57" s="4" t="s">
        <v>33</v>
      </c>
      <c r="H57" s="4" t="s">
        <v>33</v>
      </c>
      <c r="I57" s="4" t="s">
        <v>33</v>
      </c>
      <c r="J57" s="4" t="s">
        <v>33</v>
      </c>
      <c r="K57" s="4" t="s">
        <v>33</v>
      </c>
      <c r="L57" s="4" t="s">
        <v>33</v>
      </c>
      <c r="M57" s="4" t="s">
        <v>33</v>
      </c>
      <c r="N57" s="4" t="s">
        <v>33</v>
      </c>
      <c r="O57" s="4" t="s">
        <v>33</v>
      </c>
      <c r="P57" s="4" t="s">
        <v>33</v>
      </c>
      <c r="Q57" s="4" t="s">
        <v>33</v>
      </c>
      <c r="R57" s="4" t="s">
        <v>33</v>
      </c>
      <c r="S57" s="4" t="s">
        <v>33</v>
      </c>
    </row>
    <row r="58" spans="1:19" ht="21">
      <c r="A58" s="12"/>
      <c r="B58" s="13"/>
      <c r="C58" s="13" t="s">
        <v>58</v>
      </c>
      <c r="D58" s="23"/>
      <c r="E58" s="13" t="s">
        <v>54</v>
      </c>
      <c r="F58" s="24"/>
      <c r="G58" s="13"/>
      <c r="H58" s="13"/>
      <c r="I58" s="13"/>
      <c r="J58" s="13"/>
      <c r="K58" s="13"/>
      <c r="L58" s="13"/>
      <c r="M58" s="13"/>
      <c r="N58" s="13"/>
      <c r="O58" s="13"/>
      <c r="P58" s="3"/>
      <c r="Q58" s="13"/>
      <c r="R58" s="13"/>
      <c r="S58" s="13"/>
    </row>
    <row r="59" spans="1:19" ht="21">
      <c r="A59" s="12"/>
      <c r="B59" s="13"/>
      <c r="C59" s="13" t="s">
        <v>59</v>
      </c>
      <c r="D59" s="23"/>
      <c r="E59" s="13" t="s">
        <v>55</v>
      </c>
      <c r="F59" s="24"/>
      <c r="G59" s="13"/>
      <c r="H59" s="13"/>
      <c r="I59" s="13"/>
      <c r="J59" s="13"/>
      <c r="K59" s="13"/>
      <c r="L59" s="13"/>
      <c r="M59" s="13"/>
      <c r="N59" s="13"/>
      <c r="O59" s="13"/>
      <c r="P59" s="3"/>
      <c r="Q59" s="13"/>
      <c r="R59" s="13"/>
      <c r="S59" s="13"/>
    </row>
    <row r="60" spans="1:19" ht="21">
      <c r="A60" s="8"/>
      <c r="B60" s="14"/>
      <c r="C60" s="14"/>
      <c r="D60" s="9"/>
      <c r="E60" s="14"/>
      <c r="F60" s="11"/>
      <c r="G60" s="14"/>
      <c r="H60" s="14"/>
      <c r="I60" s="14"/>
      <c r="J60" s="14"/>
      <c r="K60" s="14"/>
      <c r="L60" s="14"/>
      <c r="M60" s="14"/>
      <c r="N60" s="14"/>
      <c r="O60" s="14"/>
      <c r="P60" s="3"/>
      <c r="Q60" s="14"/>
      <c r="R60" s="14"/>
      <c r="S60" s="14"/>
    </row>
    <row r="61" spans="1:19" ht="21">
      <c r="A61" s="27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3"/>
      <c r="Q61" s="25"/>
      <c r="R61" s="25"/>
      <c r="S61" s="25"/>
    </row>
    <row r="62" spans="1:19" ht="21">
      <c r="A62" s="27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3"/>
      <c r="Q62" s="25"/>
      <c r="R62" s="25"/>
      <c r="S62" s="25"/>
    </row>
    <row r="63" spans="1:19" ht="21">
      <c r="A63" s="27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3"/>
      <c r="Q63" s="25"/>
      <c r="R63" s="25"/>
      <c r="S63" s="25"/>
    </row>
    <row r="64" spans="1:19" ht="21">
      <c r="A64" s="3"/>
      <c r="B64" s="3"/>
      <c r="C64" s="3"/>
      <c r="D64" s="3"/>
      <c r="E64" s="3">
        <v>6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21">
      <c r="A65" s="47" t="s">
        <v>0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</row>
    <row r="66" spans="1:19" ht="21">
      <c r="A66" s="47" t="s">
        <v>201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</row>
    <row r="67" spans="1:19" ht="21">
      <c r="A67" s="48" t="s">
        <v>2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</row>
    <row r="68" spans="1:19" ht="21">
      <c r="A68" s="54" t="s">
        <v>3</v>
      </c>
      <c r="B68" s="55"/>
      <c r="C68" s="55"/>
      <c r="D68" s="56"/>
      <c r="E68" s="4" t="s">
        <v>7</v>
      </c>
      <c r="F68" s="54" t="s">
        <v>5</v>
      </c>
      <c r="G68" s="56"/>
      <c r="H68" s="54" t="s">
        <v>7</v>
      </c>
      <c r="I68" s="55"/>
      <c r="J68" s="55"/>
      <c r="K68" s="56"/>
      <c r="L68" s="5" t="s">
        <v>5</v>
      </c>
      <c r="M68" s="6"/>
      <c r="N68" s="7"/>
      <c r="O68" s="54" t="s">
        <v>4</v>
      </c>
      <c r="P68" s="55"/>
      <c r="Q68" s="55"/>
      <c r="R68" s="55"/>
      <c r="S68" s="56"/>
    </row>
    <row r="69" spans="1:19" ht="21">
      <c r="A69" s="38"/>
      <c r="B69" s="39"/>
      <c r="C69" s="39"/>
      <c r="D69" s="40"/>
      <c r="E69" s="8" t="s">
        <v>31</v>
      </c>
      <c r="F69" s="38" t="s">
        <v>6</v>
      </c>
      <c r="G69" s="40"/>
      <c r="H69" s="38" t="s">
        <v>8</v>
      </c>
      <c r="I69" s="39"/>
      <c r="J69" s="39"/>
      <c r="K69" s="40"/>
      <c r="L69" s="9" t="s">
        <v>27</v>
      </c>
      <c r="M69" s="10"/>
      <c r="N69" s="11"/>
      <c r="O69" s="38"/>
      <c r="P69" s="39"/>
      <c r="Q69" s="39"/>
      <c r="R69" s="39"/>
      <c r="S69" s="40"/>
    </row>
    <row r="70" spans="1:19" ht="21">
      <c r="A70" s="60" t="s">
        <v>189</v>
      </c>
      <c r="B70" s="61"/>
      <c r="C70" s="61"/>
      <c r="D70" s="62"/>
      <c r="E70" s="4"/>
      <c r="F70" s="54"/>
      <c r="G70" s="56"/>
      <c r="H70" s="54"/>
      <c r="I70" s="55"/>
      <c r="J70" s="55"/>
      <c r="K70" s="56"/>
      <c r="L70" s="54"/>
      <c r="M70" s="55"/>
      <c r="N70" s="56"/>
      <c r="O70" s="54"/>
      <c r="P70" s="55"/>
      <c r="Q70" s="55"/>
      <c r="R70" s="55"/>
      <c r="S70" s="56"/>
    </row>
    <row r="71" spans="1:19" ht="21">
      <c r="A71" s="41" t="s">
        <v>445</v>
      </c>
      <c r="B71" s="42"/>
      <c r="C71" s="42"/>
      <c r="D71" s="43"/>
      <c r="E71" s="12">
        <v>1</v>
      </c>
      <c r="F71" s="44">
        <v>1.0900000000000001</v>
      </c>
      <c r="G71" s="45"/>
      <c r="H71" s="70">
        <f>D91</f>
        <v>60000</v>
      </c>
      <c r="I71" s="46"/>
      <c r="J71" s="46"/>
      <c r="K71" s="45"/>
      <c r="L71" s="66">
        <f>H71*100/10546760</f>
        <v>0.56889509195241006</v>
      </c>
      <c r="M71" s="46"/>
      <c r="N71" s="45"/>
      <c r="O71" s="44" t="s">
        <v>32</v>
      </c>
      <c r="P71" s="46"/>
      <c r="Q71" s="46"/>
      <c r="R71" s="46"/>
      <c r="S71" s="45"/>
    </row>
    <row r="72" spans="1:19" ht="21">
      <c r="A72" s="41" t="s">
        <v>446</v>
      </c>
      <c r="B72" s="42"/>
      <c r="C72" s="42"/>
      <c r="D72" s="43"/>
      <c r="E72" s="12"/>
      <c r="F72" s="44"/>
      <c r="G72" s="45"/>
      <c r="H72" s="44"/>
      <c r="I72" s="46"/>
      <c r="J72" s="46"/>
      <c r="K72" s="45"/>
      <c r="L72" s="44"/>
      <c r="M72" s="46"/>
      <c r="N72" s="45"/>
      <c r="O72" s="44"/>
      <c r="P72" s="46"/>
      <c r="Q72" s="46"/>
      <c r="R72" s="46"/>
      <c r="S72" s="45"/>
    </row>
    <row r="73" spans="1:19" ht="21">
      <c r="A73" s="57"/>
      <c r="B73" s="58"/>
      <c r="C73" s="58"/>
      <c r="D73" s="59"/>
      <c r="E73" s="8"/>
      <c r="F73" s="38"/>
      <c r="G73" s="40"/>
      <c r="H73" s="38"/>
      <c r="I73" s="39"/>
      <c r="J73" s="39"/>
      <c r="K73" s="40"/>
      <c r="L73" s="38"/>
      <c r="M73" s="39"/>
      <c r="N73" s="40"/>
      <c r="O73" s="38"/>
      <c r="P73" s="39"/>
      <c r="Q73" s="39"/>
      <c r="R73" s="39"/>
      <c r="S73" s="40"/>
    </row>
    <row r="74" spans="1:19" ht="21">
      <c r="A74" s="49" t="s">
        <v>29</v>
      </c>
      <c r="B74" s="50"/>
      <c r="C74" s="50"/>
      <c r="D74" s="51"/>
      <c r="E74" s="15">
        <v>1</v>
      </c>
      <c r="F74" s="49">
        <v>1.0900000000000001</v>
      </c>
      <c r="G74" s="51"/>
      <c r="H74" s="52">
        <f>H71</f>
        <v>60000</v>
      </c>
      <c r="I74" s="50"/>
      <c r="J74" s="50"/>
      <c r="K74" s="51"/>
      <c r="L74" s="53">
        <f>L71</f>
        <v>0.56889509195241006</v>
      </c>
      <c r="M74" s="50"/>
      <c r="N74" s="51"/>
      <c r="O74" s="49"/>
      <c r="P74" s="50"/>
      <c r="Q74" s="50"/>
      <c r="R74" s="50"/>
      <c r="S74" s="51"/>
    </row>
    <row r="75" spans="1:19" ht="2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2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2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2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2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2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2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2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2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2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21">
      <c r="A85" s="3"/>
      <c r="B85" s="3"/>
      <c r="C85" s="3"/>
      <c r="D85" s="3"/>
      <c r="E85" s="3">
        <v>7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21">
      <c r="A86" s="47" t="s">
        <v>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</row>
    <row r="87" spans="1:19" ht="21">
      <c r="A87" s="47" t="s">
        <v>201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</row>
    <row r="88" spans="1:19" ht="21">
      <c r="A88" s="48" t="s">
        <v>2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</row>
    <row r="89" spans="1:19" ht="21">
      <c r="A89" s="4" t="s">
        <v>10</v>
      </c>
      <c r="B89" s="4" t="s">
        <v>11</v>
      </c>
      <c r="C89" s="4" t="s">
        <v>12</v>
      </c>
      <c r="D89" s="4" t="s">
        <v>8</v>
      </c>
      <c r="E89" s="4" t="s">
        <v>13</v>
      </c>
      <c r="F89" s="4" t="s">
        <v>30</v>
      </c>
      <c r="G89" s="54" t="s">
        <v>217</v>
      </c>
      <c r="H89" s="55"/>
      <c r="I89" s="56"/>
      <c r="J89" s="49" t="s">
        <v>218</v>
      </c>
      <c r="K89" s="50"/>
      <c r="L89" s="50"/>
      <c r="M89" s="50"/>
      <c r="N89" s="50"/>
      <c r="O89" s="50"/>
      <c r="P89" s="50"/>
      <c r="Q89" s="50"/>
      <c r="R89" s="50"/>
      <c r="S89" s="51"/>
    </row>
    <row r="90" spans="1:19" ht="21">
      <c r="A90" s="8"/>
      <c r="B90" s="8"/>
      <c r="C90" s="8"/>
      <c r="D90" s="8"/>
      <c r="E90" s="8" t="s">
        <v>14</v>
      </c>
      <c r="F90" s="8" t="s">
        <v>14</v>
      </c>
      <c r="G90" s="15" t="s">
        <v>15</v>
      </c>
      <c r="H90" s="15" t="s">
        <v>16</v>
      </c>
      <c r="I90" s="15" t="s">
        <v>17</v>
      </c>
      <c r="J90" s="15" t="s">
        <v>18</v>
      </c>
      <c r="K90" s="15" t="s">
        <v>19</v>
      </c>
      <c r="L90" s="15" t="s">
        <v>20</v>
      </c>
      <c r="M90" s="15" t="s">
        <v>21</v>
      </c>
      <c r="N90" s="15" t="s">
        <v>22</v>
      </c>
      <c r="O90" s="15" t="s">
        <v>23</v>
      </c>
      <c r="P90" s="16"/>
      <c r="Q90" s="17" t="s">
        <v>24</v>
      </c>
      <c r="R90" s="17" t="s">
        <v>25</v>
      </c>
      <c r="S90" s="18" t="s">
        <v>26</v>
      </c>
    </row>
    <row r="91" spans="1:19" ht="21">
      <c r="A91" s="4">
        <v>1</v>
      </c>
      <c r="B91" s="7" t="s">
        <v>41</v>
      </c>
      <c r="C91" s="19" t="s">
        <v>209</v>
      </c>
      <c r="D91" s="22">
        <v>60000</v>
      </c>
      <c r="E91" s="4" t="s">
        <v>211</v>
      </c>
      <c r="F91" s="26" t="s">
        <v>32</v>
      </c>
      <c r="G91" s="4"/>
      <c r="H91" s="4"/>
      <c r="I91" s="4"/>
      <c r="J91" s="4" t="s">
        <v>33</v>
      </c>
      <c r="K91" s="4"/>
      <c r="L91" s="4"/>
      <c r="M91" s="4"/>
      <c r="N91" s="4"/>
      <c r="O91" s="4"/>
      <c r="P91" s="21"/>
      <c r="Q91" s="4"/>
      <c r="R91" s="4"/>
      <c r="S91" s="4"/>
    </row>
    <row r="92" spans="1:19" ht="21">
      <c r="A92" s="12"/>
      <c r="B92" s="24"/>
      <c r="C92" s="13" t="s">
        <v>210</v>
      </c>
      <c r="D92" s="23"/>
      <c r="E92" s="12" t="s">
        <v>212</v>
      </c>
      <c r="F92" s="24"/>
      <c r="G92" s="13"/>
      <c r="H92" s="13"/>
      <c r="I92" s="13"/>
      <c r="J92" s="13"/>
      <c r="K92" s="13"/>
      <c r="L92" s="13"/>
      <c r="M92" s="13"/>
      <c r="N92" s="13"/>
      <c r="O92" s="13"/>
      <c r="P92" s="3"/>
      <c r="Q92" s="13"/>
      <c r="R92" s="13"/>
      <c r="S92" s="13"/>
    </row>
    <row r="93" spans="1:19" ht="21">
      <c r="A93" s="12"/>
      <c r="B93" s="24"/>
      <c r="C93" s="13"/>
      <c r="D93" s="23"/>
      <c r="E93" s="12" t="s">
        <v>213</v>
      </c>
      <c r="F93" s="24"/>
      <c r="G93" s="13"/>
      <c r="H93" s="13"/>
      <c r="I93" s="13"/>
      <c r="J93" s="13"/>
      <c r="K93" s="13"/>
      <c r="L93" s="13"/>
      <c r="M93" s="13"/>
      <c r="N93" s="13"/>
      <c r="O93" s="13"/>
      <c r="P93" s="3"/>
      <c r="Q93" s="13"/>
      <c r="R93" s="13"/>
      <c r="S93" s="13"/>
    </row>
    <row r="94" spans="1:19" ht="21">
      <c r="A94" s="13"/>
      <c r="B94" s="24"/>
      <c r="C94" s="13"/>
      <c r="D94" s="23"/>
      <c r="E94" s="12" t="s">
        <v>214</v>
      </c>
      <c r="F94" s="24"/>
      <c r="G94" s="13"/>
      <c r="H94" s="13"/>
      <c r="I94" s="13"/>
      <c r="J94" s="13"/>
      <c r="K94" s="13"/>
      <c r="L94" s="13"/>
      <c r="M94" s="13"/>
      <c r="N94" s="13"/>
      <c r="O94" s="13"/>
      <c r="P94" s="3"/>
      <c r="Q94" s="13"/>
      <c r="R94" s="13"/>
      <c r="S94" s="13"/>
    </row>
    <row r="95" spans="1:19" ht="21">
      <c r="A95" s="14"/>
      <c r="B95" s="11"/>
      <c r="C95" s="14"/>
      <c r="D95" s="9"/>
      <c r="E95" s="8" t="s">
        <v>215</v>
      </c>
      <c r="F95" s="11"/>
      <c r="G95" s="14"/>
      <c r="H95" s="14"/>
      <c r="I95" s="14"/>
      <c r="J95" s="14"/>
      <c r="K95" s="14"/>
      <c r="L95" s="14"/>
      <c r="M95" s="14"/>
      <c r="N95" s="14"/>
      <c r="O95" s="14"/>
      <c r="P95" s="3"/>
      <c r="Q95" s="14"/>
      <c r="R95" s="14"/>
      <c r="S95" s="14"/>
    </row>
    <row r="96" spans="1:19" ht="2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2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2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2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2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2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2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2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2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2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21">
      <c r="A106" s="3"/>
      <c r="B106" s="3"/>
      <c r="C106" s="3"/>
      <c r="D106" s="3"/>
      <c r="E106" s="3">
        <v>8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21">
      <c r="A107" s="47" t="s">
        <v>0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1:19" ht="21">
      <c r="A108" s="47" t="s">
        <v>201</v>
      </c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</row>
    <row r="109" spans="1:19" ht="21">
      <c r="A109" s="48" t="s">
        <v>2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</row>
    <row r="110" spans="1:19" ht="21">
      <c r="A110" s="54" t="s">
        <v>3</v>
      </c>
      <c r="B110" s="55"/>
      <c r="C110" s="55"/>
      <c r="D110" s="56"/>
      <c r="E110" s="4" t="s">
        <v>7</v>
      </c>
      <c r="F110" s="54" t="s">
        <v>5</v>
      </c>
      <c r="G110" s="56"/>
      <c r="H110" s="54" t="s">
        <v>7</v>
      </c>
      <c r="I110" s="55"/>
      <c r="J110" s="55"/>
      <c r="K110" s="56"/>
      <c r="L110" s="5" t="s">
        <v>5</v>
      </c>
      <c r="M110" s="6"/>
      <c r="N110" s="26"/>
      <c r="O110" s="54" t="s">
        <v>4</v>
      </c>
      <c r="P110" s="55"/>
      <c r="Q110" s="55"/>
      <c r="R110" s="55"/>
      <c r="S110" s="56"/>
    </row>
    <row r="111" spans="1:19" ht="21">
      <c r="A111" s="38"/>
      <c r="B111" s="39"/>
      <c r="C111" s="39"/>
      <c r="D111" s="40"/>
      <c r="E111" s="8" t="s">
        <v>31</v>
      </c>
      <c r="F111" s="38" t="s">
        <v>6</v>
      </c>
      <c r="G111" s="40"/>
      <c r="H111" s="38" t="s">
        <v>8</v>
      </c>
      <c r="I111" s="39"/>
      <c r="J111" s="39"/>
      <c r="K111" s="40"/>
      <c r="L111" s="9" t="s">
        <v>27</v>
      </c>
      <c r="M111" s="10"/>
      <c r="N111" s="11"/>
      <c r="O111" s="38"/>
      <c r="P111" s="39"/>
      <c r="Q111" s="39"/>
      <c r="R111" s="39"/>
      <c r="S111" s="40"/>
    </row>
    <row r="112" spans="1:19" ht="21">
      <c r="A112" s="60" t="s">
        <v>189</v>
      </c>
      <c r="B112" s="61"/>
      <c r="C112" s="61"/>
      <c r="D112" s="62"/>
      <c r="E112" s="4"/>
      <c r="F112" s="54"/>
      <c r="G112" s="56"/>
      <c r="H112" s="54"/>
      <c r="I112" s="55"/>
      <c r="J112" s="55"/>
      <c r="K112" s="56"/>
      <c r="L112" s="54"/>
      <c r="M112" s="55"/>
      <c r="N112" s="56"/>
      <c r="O112" s="54"/>
      <c r="P112" s="55"/>
      <c r="Q112" s="55"/>
      <c r="R112" s="55"/>
      <c r="S112" s="56"/>
    </row>
    <row r="113" spans="1:19" ht="21">
      <c r="A113" s="41" t="s">
        <v>191</v>
      </c>
      <c r="B113" s="42"/>
      <c r="C113" s="42"/>
      <c r="D113" s="43"/>
      <c r="E113" s="12">
        <v>12</v>
      </c>
      <c r="F113" s="44">
        <v>13.18</v>
      </c>
      <c r="G113" s="45"/>
      <c r="H113" s="63">
        <f>D133+D136+D139+D142+D145+D154+D157+D160+D163+D166+D175+D178</f>
        <v>470000</v>
      </c>
      <c r="I113" s="64"/>
      <c r="J113" s="64"/>
      <c r="K113" s="65"/>
      <c r="L113" s="66">
        <f>H113*100/10546760</f>
        <v>4.4563448869605455</v>
      </c>
      <c r="M113" s="46"/>
      <c r="N113" s="45"/>
      <c r="O113" s="44" t="s">
        <v>35</v>
      </c>
      <c r="P113" s="46"/>
      <c r="Q113" s="46"/>
      <c r="R113" s="46"/>
      <c r="S113" s="45"/>
    </row>
    <row r="114" spans="1:19" ht="21">
      <c r="A114" s="41"/>
      <c r="B114" s="42"/>
      <c r="C114" s="42"/>
      <c r="D114" s="43"/>
      <c r="E114" s="13"/>
      <c r="F114" s="44"/>
      <c r="G114" s="45"/>
      <c r="H114" s="44"/>
      <c r="I114" s="46"/>
      <c r="J114" s="46"/>
      <c r="K114" s="45"/>
      <c r="L114" s="44"/>
      <c r="M114" s="46"/>
      <c r="N114" s="45"/>
      <c r="O114" s="44" t="s">
        <v>32</v>
      </c>
      <c r="P114" s="46"/>
      <c r="Q114" s="46"/>
      <c r="R114" s="46"/>
      <c r="S114" s="45"/>
    </row>
    <row r="115" spans="1:19" ht="21">
      <c r="A115" s="57"/>
      <c r="B115" s="58"/>
      <c r="C115" s="58"/>
      <c r="D115" s="59"/>
      <c r="E115" s="14"/>
      <c r="F115" s="38"/>
      <c r="G115" s="40"/>
      <c r="H115" s="38"/>
      <c r="I115" s="39"/>
      <c r="J115" s="39"/>
      <c r="K115" s="40"/>
      <c r="L115" s="38"/>
      <c r="M115" s="39"/>
      <c r="N115" s="40"/>
      <c r="O115" s="38"/>
      <c r="P115" s="39"/>
      <c r="Q115" s="39"/>
      <c r="R115" s="39"/>
      <c r="S115" s="40"/>
    </row>
    <row r="116" spans="1:19" ht="21">
      <c r="A116" s="49" t="s">
        <v>29</v>
      </c>
      <c r="B116" s="50"/>
      <c r="C116" s="50"/>
      <c r="D116" s="51"/>
      <c r="E116" s="15">
        <v>12</v>
      </c>
      <c r="F116" s="49">
        <f>F113</f>
        <v>13.18</v>
      </c>
      <c r="G116" s="51"/>
      <c r="H116" s="52">
        <f>H113</f>
        <v>470000</v>
      </c>
      <c r="I116" s="50"/>
      <c r="J116" s="50"/>
      <c r="K116" s="51"/>
      <c r="L116" s="53">
        <f>L113</f>
        <v>4.4563448869605455</v>
      </c>
      <c r="M116" s="50"/>
      <c r="N116" s="51"/>
      <c r="O116" s="49"/>
      <c r="P116" s="50"/>
      <c r="Q116" s="50"/>
      <c r="R116" s="50"/>
      <c r="S116" s="51"/>
    </row>
    <row r="117" spans="1:19" ht="2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2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2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2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2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2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2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2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2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21">
      <c r="A127" s="3"/>
      <c r="B127" s="3"/>
      <c r="C127" s="3"/>
      <c r="D127" s="3"/>
      <c r="E127" s="3">
        <v>9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21">
      <c r="A128" s="47" t="s">
        <v>9</v>
      </c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</row>
    <row r="129" spans="1:19" ht="21">
      <c r="A129" s="47" t="s">
        <v>201</v>
      </c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</row>
    <row r="130" spans="1:19" ht="21">
      <c r="A130" s="48" t="s">
        <v>2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</row>
    <row r="131" spans="1:19" ht="21">
      <c r="A131" s="4" t="s">
        <v>10</v>
      </c>
      <c r="B131" s="4" t="s">
        <v>11</v>
      </c>
      <c r="C131" s="4" t="s">
        <v>12</v>
      </c>
      <c r="D131" s="4" t="s">
        <v>8</v>
      </c>
      <c r="E131" s="4" t="s">
        <v>13</v>
      </c>
      <c r="F131" s="4" t="s">
        <v>30</v>
      </c>
      <c r="G131" s="54" t="s">
        <v>217</v>
      </c>
      <c r="H131" s="55"/>
      <c r="I131" s="56"/>
      <c r="J131" s="49" t="s">
        <v>218</v>
      </c>
      <c r="K131" s="50"/>
      <c r="L131" s="50"/>
      <c r="M131" s="50"/>
      <c r="N131" s="50"/>
      <c r="O131" s="50"/>
      <c r="P131" s="50"/>
      <c r="Q131" s="50"/>
      <c r="R131" s="50"/>
      <c r="S131" s="51"/>
    </row>
    <row r="132" spans="1:19" ht="21">
      <c r="A132" s="8"/>
      <c r="B132" s="8"/>
      <c r="C132" s="8"/>
      <c r="D132" s="8"/>
      <c r="E132" s="8" t="s">
        <v>14</v>
      </c>
      <c r="F132" s="8" t="s">
        <v>14</v>
      </c>
      <c r="G132" s="15" t="s">
        <v>15</v>
      </c>
      <c r="H132" s="15" t="s">
        <v>16</v>
      </c>
      <c r="I132" s="15" t="s">
        <v>17</v>
      </c>
      <c r="J132" s="15" t="s">
        <v>18</v>
      </c>
      <c r="K132" s="15" t="s">
        <v>19</v>
      </c>
      <c r="L132" s="15" t="s">
        <v>20</v>
      </c>
      <c r="M132" s="15" t="s">
        <v>21</v>
      </c>
      <c r="N132" s="15" t="s">
        <v>22</v>
      </c>
      <c r="O132" s="15" t="s">
        <v>23</v>
      </c>
      <c r="P132" s="16"/>
      <c r="Q132" s="17" t="s">
        <v>24</v>
      </c>
      <c r="R132" s="17" t="s">
        <v>25</v>
      </c>
      <c r="S132" s="18" t="s">
        <v>26</v>
      </c>
    </row>
    <row r="133" spans="1:19" ht="21">
      <c r="A133" s="4">
        <v>1</v>
      </c>
      <c r="B133" s="5" t="s">
        <v>40</v>
      </c>
      <c r="C133" s="19" t="s">
        <v>34</v>
      </c>
      <c r="D133" s="28">
        <v>50000</v>
      </c>
      <c r="E133" s="4" t="s">
        <v>36</v>
      </c>
      <c r="F133" s="4" t="s">
        <v>32</v>
      </c>
      <c r="G133" s="19"/>
      <c r="H133" s="19"/>
      <c r="I133" s="19"/>
      <c r="J133" s="19"/>
      <c r="K133" s="19"/>
      <c r="L133" s="19"/>
      <c r="M133" s="4" t="s">
        <v>33</v>
      </c>
      <c r="N133" s="4"/>
      <c r="O133" s="4"/>
      <c r="P133" s="3"/>
      <c r="Q133" s="19"/>
      <c r="R133" s="19"/>
      <c r="S133" s="19"/>
    </row>
    <row r="134" spans="1:19" ht="21">
      <c r="A134" s="12"/>
      <c r="B134" s="23"/>
      <c r="C134" s="13" t="s">
        <v>219</v>
      </c>
      <c r="D134" s="24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3"/>
      <c r="Q134" s="13"/>
      <c r="R134" s="13"/>
      <c r="S134" s="13"/>
    </row>
    <row r="135" spans="1:19" ht="21">
      <c r="A135" s="8"/>
      <c r="B135" s="9"/>
      <c r="C135" s="14"/>
      <c r="D135" s="11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3"/>
      <c r="Q135" s="14"/>
      <c r="R135" s="14"/>
      <c r="S135" s="14"/>
    </row>
    <row r="136" spans="1:19" ht="21">
      <c r="A136" s="4">
        <v>2</v>
      </c>
      <c r="B136" s="5" t="s">
        <v>43</v>
      </c>
      <c r="C136" s="19" t="s">
        <v>34</v>
      </c>
      <c r="D136" s="28">
        <v>80000</v>
      </c>
      <c r="E136" s="4" t="s">
        <v>36</v>
      </c>
      <c r="F136" s="4" t="s">
        <v>32</v>
      </c>
      <c r="G136" s="19"/>
      <c r="H136" s="19"/>
      <c r="I136" s="19"/>
      <c r="J136" s="19"/>
      <c r="K136" s="19"/>
      <c r="L136" s="4" t="s">
        <v>33</v>
      </c>
      <c r="M136" s="4" t="s">
        <v>33</v>
      </c>
      <c r="N136" s="4"/>
      <c r="O136" s="4"/>
      <c r="P136" s="3"/>
      <c r="Q136" s="19"/>
      <c r="R136" s="19"/>
      <c r="S136" s="19"/>
    </row>
    <row r="137" spans="1:19" ht="21">
      <c r="A137" s="12"/>
      <c r="B137" s="23"/>
      <c r="C137" s="13" t="s">
        <v>220</v>
      </c>
      <c r="D137" s="24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3"/>
      <c r="Q137" s="13"/>
      <c r="R137" s="13"/>
      <c r="S137" s="13"/>
    </row>
    <row r="138" spans="1:19" ht="21">
      <c r="A138" s="8"/>
      <c r="B138" s="9"/>
      <c r="C138" s="14"/>
      <c r="D138" s="11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3"/>
      <c r="Q138" s="14"/>
      <c r="R138" s="14"/>
      <c r="S138" s="14"/>
    </row>
    <row r="139" spans="1:19" ht="21">
      <c r="A139" s="4">
        <v>3</v>
      </c>
      <c r="B139" s="5" t="s">
        <v>45</v>
      </c>
      <c r="C139" s="19" t="s">
        <v>34</v>
      </c>
      <c r="D139" s="28">
        <v>150000</v>
      </c>
      <c r="E139" s="4" t="s">
        <v>36</v>
      </c>
      <c r="F139" s="4" t="s">
        <v>32</v>
      </c>
      <c r="G139" s="19"/>
      <c r="H139" s="19"/>
      <c r="I139" s="19"/>
      <c r="J139" s="19"/>
      <c r="K139" s="19"/>
      <c r="L139" s="19"/>
      <c r="M139" s="4" t="s">
        <v>33</v>
      </c>
      <c r="N139" s="4" t="s">
        <v>33</v>
      </c>
      <c r="O139" s="4"/>
      <c r="P139" s="3"/>
      <c r="Q139" s="19"/>
      <c r="R139" s="19"/>
      <c r="S139" s="19"/>
    </row>
    <row r="140" spans="1:19" ht="21">
      <c r="A140" s="12"/>
      <c r="B140" s="23"/>
      <c r="C140" s="13" t="s">
        <v>221</v>
      </c>
      <c r="D140" s="24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3"/>
      <c r="Q140" s="13"/>
      <c r="R140" s="13"/>
      <c r="S140" s="13"/>
    </row>
    <row r="141" spans="1:19" ht="21">
      <c r="A141" s="8"/>
      <c r="B141" s="9"/>
      <c r="C141" s="14"/>
      <c r="D141" s="11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3"/>
      <c r="Q141" s="14"/>
      <c r="R141" s="14"/>
      <c r="S141" s="14"/>
    </row>
    <row r="142" spans="1:19" ht="21">
      <c r="A142" s="4">
        <v>4</v>
      </c>
      <c r="B142" s="5" t="s">
        <v>46</v>
      </c>
      <c r="C142" s="19" t="s">
        <v>34</v>
      </c>
      <c r="D142" s="28">
        <v>30000</v>
      </c>
      <c r="E142" s="4" t="s">
        <v>36</v>
      </c>
      <c r="F142" s="4" t="s">
        <v>32</v>
      </c>
      <c r="G142" s="19"/>
      <c r="H142" s="19"/>
      <c r="I142" s="19"/>
      <c r="J142" s="19"/>
      <c r="K142" s="19"/>
      <c r="L142" s="19"/>
      <c r="M142" s="4"/>
      <c r="N142" s="4"/>
      <c r="O142" s="4" t="s">
        <v>33</v>
      </c>
      <c r="P142" s="4" t="s">
        <v>33</v>
      </c>
      <c r="Q142" s="4" t="s">
        <v>33</v>
      </c>
      <c r="R142" s="4"/>
      <c r="S142" s="19"/>
    </row>
    <row r="143" spans="1:19" ht="21">
      <c r="A143" s="12"/>
      <c r="B143" s="23"/>
      <c r="C143" s="13" t="s">
        <v>222</v>
      </c>
      <c r="D143" s="24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3"/>
      <c r="Q143" s="13"/>
      <c r="R143" s="13"/>
      <c r="S143" s="13"/>
    </row>
    <row r="144" spans="1:19" ht="21">
      <c r="A144" s="8"/>
      <c r="B144" s="9"/>
      <c r="C144" s="14"/>
      <c r="D144" s="11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3"/>
      <c r="Q144" s="14"/>
      <c r="R144" s="14"/>
      <c r="S144" s="14"/>
    </row>
    <row r="145" spans="1:19" ht="21">
      <c r="A145" s="4">
        <v>5</v>
      </c>
      <c r="B145" s="5" t="s">
        <v>310</v>
      </c>
      <c r="C145" s="19" t="s">
        <v>34</v>
      </c>
      <c r="D145" s="28">
        <v>30000</v>
      </c>
      <c r="E145" s="4" t="s">
        <v>36</v>
      </c>
      <c r="F145" s="4" t="s">
        <v>32</v>
      </c>
      <c r="G145" s="19"/>
      <c r="H145" s="19"/>
      <c r="I145" s="19"/>
      <c r="J145" s="19"/>
      <c r="K145" s="19"/>
      <c r="L145" s="19"/>
      <c r="M145" s="4"/>
      <c r="N145" s="4"/>
      <c r="O145" s="4" t="s">
        <v>33</v>
      </c>
      <c r="P145" s="4" t="s">
        <v>33</v>
      </c>
      <c r="Q145" s="4" t="s">
        <v>33</v>
      </c>
      <c r="R145" s="19"/>
      <c r="S145" s="19"/>
    </row>
    <row r="146" spans="1:19" ht="21">
      <c r="A146" s="12"/>
      <c r="B146" s="23" t="s">
        <v>224</v>
      </c>
      <c r="C146" s="13" t="s">
        <v>223</v>
      </c>
      <c r="D146" s="24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3"/>
      <c r="Q146" s="13"/>
      <c r="R146" s="13"/>
      <c r="S146" s="13"/>
    </row>
    <row r="147" spans="1:19" ht="21">
      <c r="A147" s="8"/>
      <c r="B147" s="9"/>
      <c r="C147" s="14" t="s">
        <v>224</v>
      </c>
      <c r="D147" s="11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3"/>
      <c r="Q147" s="14"/>
      <c r="R147" s="14"/>
      <c r="S147" s="14"/>
    </row>
    <row r="148" spans="1:19" ht="21">
      <c r="A148" s="3"/>
      <c r="B148" s="3"/>
      <c r="C148" s="3"/>
      <c r="D148" s="3"/>
      <c r="E148" s="3">
        <v>10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21">
      <c r="A149" s="47" t="s">
        <v>9</v>
      </c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ht="21">
      <c r="A150" s="47" t="s">
        <v>201</v>
      </c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ht="21">
      <c r="A151" s="48" t="s">
        <v>2</v>
      </c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</row>
    <row r="152" spans="1:19" ht="21">
      <c r="A152" s="4" t="s">
        <v>10</v>
      </c>
      <c r="B152" s="4" t="s">
        <v>11</v>
      </c>
      <c r="C152" s="4" t="s">
        <v>12</v>
      </c>
      <c r="D152" s="4" t="s">
        <v>8</v>
      </c>
      <c r="E152" s="4" t="s">
        <v>13</v>
      </c>
      <c r="F152" s="4" t="s">
        <v>30</v>
      </c>
      <c r="G152" s="54" t="s">
        <v>217</v>
      </c>
      <c r="H152" s="55"/>
      <c r="I152" s="56"/>
      <c r="J152" s="49" t="s">
        <v>218</v>
      </c>
      <c r="K152" s="50"/>
      <c r="L152" s="50"/>
      <c r="M152" s="50"/>
      <c r="N152" s="50"/>
      <c r="O152" s="50"/>
      <c r="P152" s="50"/>
      <c r="Q152" s="50"/>
      <c r="R152" s="50"/>
      <c r="S152" s="51"/>
    </row>
    <row r="153" spans="1:19" ht="21">
      <c r="A153" s="8"/>
      <c r="B153" s="8"/>
      <c r="C153" s="8"/>
      <c r="D153" s="8"/>
      <c r="E153" s="8" t="s">
        <v>14</v>
      </c>
      <c r="F153" s="8" t="s">
        <v>14</v>
      </c>
      <c r="G153" s="15" t="s">
        <v>15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 t="s">
        <v>20</v>
      </c>
      <c r="M153" s="15" t="s">
        <v>21</v>
      </c>
      <c r="N153" s="15" t="s">
        <v>22</v>
      </c>
      <c r="O153" s="15" t="s">
        <v>23</v>
      </c>
      <c r="P153" s="16"/>
      <c r="Q153" s="17" t="s">
        <v>24</v>
      </c>
      <c r="R153" s="17" t="s">
        <v>25</v>
      </c>
      <c r="S153" s="18" t="s">
        <v>26</v>
      </c>
    </row>
    <row r="154" spans="1:19" ht="21">
      <c r="A154" s="4">
        <v>6</v>
      </c>
      <c r="B154" s="5" t="s">
        <v>304</v>
      </c>
      <c r="C154" s="19" t="s">
        <v>34</v>
      </c>
      <c r="D154" s="28">
        <v>30000</v>
      </c>
      <c r="E154" s="4" t="s">
        <v>36</v>
      </c>
      <c r="F154" s="4" t="s">
        <v>32</v>
      </c>
      <c r="G154" s="19"/>
      <c r="H154" s="19"/>
      <c r="I154" s="19"/>
      <c r="J154" s="19"/>
      <c r="K154" s="19"/>
      <c r="L154" s="19"/>
      <c r="M154" s="4"/>
      <c r="N154" s="4"/>
      <c r="O154" s="4"/>
      <c r="P154" s="3"/>
      <c r="Q154" s="4" t="s">
        <v>33</v>
      </c>
      <c r="R154" s="19"/>
      <c r="S154" s="19"/>
    </row>
    <row r="155" spans="1:19" ht="21">
      <c r="A155" s="12"/>
      <c r="B155" s="23" t="s">
        <v>225</v>
      </c>
      <c r="C155" s="13" t="s">
        <v>42</v>
      </c>
      <c r="D155" s="24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3"/>
      <c r="Q155" s="13"/>
      <c r="R155" s="13"/>
      <c r="S155" s="13"/>
    </row>
    <row r="156" spans="1:19" ht="21">
      <c r="A156" s="8"/>
      <c r="B156" s="9"/>
      <c r="C156" s="14" t="s">
        <v>225</v>
      </c>
      <c r="D156" s="11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3"/>
      <c r="Q156" s="14"/>
      <c r="R156" s="14"/>
      <c r="S156" s="14"/>
    </row>
    <row r="157" spans="1:19" ht="21">
      <c r="A157" s="4">
        <v>7</v>
      </c>
      <c r="B157" s="5" t="s">
        <v>226</v>
      </c>
      <c r="C157" s="19" t="s">
        <v>34</v>
      </c>
      <c r="D157" s="28">
        <v>10000</v>
      </c>
      <c r="E157" s="4" t="s">
        <v>36</v>
      </c>
      <c r="F157" s="4" t="s">
        <v>32</v>
      </c>
      <c r="G157" s="19"/>
      <c r="H157" s="19"/>
      <c r="I157" s="19"/>
      <c r="J157" s="19"/>
      <c r="K157" s="19"/>
      <c r="L157" s="19"/>
      <c r="M157" s="4" t="s">
        <v>33</v>
      </c>
      <c r="N157" s="4"/>
      <c r="O157" s="4"/>
      <c r="P157" s="3"/>
      <c r="Q157" s="19"/>
      <c r="R157" s="19"/>
      <c r="S157" s="19"/>
    </row>
    <row r="158" spans="1:19" ht="21">
      <c r="A158" s="12"/>
      <c r="B158" s="23"/>
      <c r="C158" s="13" t="s">
        <v>227</v>
      </c>
      <c r="D158" s="24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3"/>
      <c r="Q158" s="13"/>
      <c r="R158" s="13"/>
      <c r="S158" s="13"/>
    </row>
    <row r="159" spans="1:19" ht="21">
      <c r="A159" s="8"/>
      <c r="B159" s="9"/>
      <c r="C159" s="14"/>
      <c r="D159" s="11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3"/>
      <c r="Q159" s="14"/>
      <c r="R159" s="14"/>
      <c r="S159" s="14"/>
    </row>
    <row r="160" spans="1:19" ht="21">
      <c r="A160" s="4">
        <v>8</v>
      </c>
      <c r="B160" s="5" t="s">
        <v>305</v>
      </c>
      <c r="C160" s="19" t="s">
        <v>34</v>
      </c>
      <c r="D160" s="28">
        <v>5000</v>
      </c>
      <c r="E160" s="4" t="s">
        <v>36</v>
      </c>
      <c r="F160" s="4" t="s">
        <v>32</v>
      </c>
      <c r="G160" s="19"/>
      <c r="H160" s="19"/>
      <c r="I160" s="19"/>
      <c r="J160" s="19"/>
      <c r="K160" s="19"/>
      <c r="L160" s="19"/>
      <c r="M160" s="4"/>
      <c r="N160" s="4"/>
      <c r="O160" s="4"/>
      <c r="P160" s="3"/>
      <c r="Q160" s="19"/>
      <c r="R160" s="19" t="s">
        <v>33</v>
      </c>
      <c r="S160" s="19"/>
    </row>
    <row r="161" spans="1:19" ht="21">
      <c r="A161" s="12"/>
      <c r="B161" s="29" t="s">
        <v>306</v>
      </c>
      <c r="C161" s="13" t="s">
        <v>228</v>
      </c>
      <c r="D161" s="24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3"/>
      <c r="Q161" s="13"/>
      <c r="R161" s="13"/>
      <c r="S161" s="13"/>
    </row>
    <row r="162" spans="1:19" ht="21">
      <c r="A162" s="8"/>
      <c r="B162" s="9"/>
      <c r="C162" s="30">
        <v>240555</v>
      </c>
      <c r="D162" s="11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3"/>
      <c r="Q162" s="14"/>
      <c r="R162" s="14"/>
      <c r="S162" s="14"/>
    </row>
    <row r="163" spans="1:19" ht="21">
      <c r="A163" s="4">
        <v>9</v>
      </c>
      <c r="B163" s="5" t="s">
        <v>305</v>
      </c>
      <c r="C163" s="19" t="s">
        <v>34</v>
      </c>
      <c r="D163" s="28">
        <v>5000</v>
      </c>
      <c r="E163" s="4" t="s">
        <v>36</v>
      </c>
      <c r="F163" s="4" t="s">
        <v>32</v>
      </c>
      <c r="G163" s="19"/>
      <c r="H163" s="19"/>
      <c r="I163" s="19" t="s">
        <v>33</v>
      </c>
      <c r="J163" s="19"/>
      <c r="K163" s="19"/>
      <c r="L163" s="19"/>
      <c r="M163" s="4"/>
      <c r="N163" s="4"/>
      <c r="O163" s="4"/>
      <c r="P163" s="3"/>
      <c r="Q163" s="19"/>
      <c r="R163" s="19"/>
      <c r="S163" s="19"/>
    </row>
    <row r="164" spans="1:19" ht="21">
      <c r="A164" s="12"/>
      <c r="B164" s="29" t="s">
        <v>307</v>
      </c>
      <c r="C164" s="13" t="s">
        <v>228</v>
      </c>
      <c r="D164" s="24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3"/>
      <c r="Q164" s="13"/>
      <c r="R164" s="13"/>
      <c r="S164" s="13"/>
    </row>
    <row r="165" spans="1:19" ht="21">
      <c r="A165" s="8"/>
      <c r="B165" s="9"/>
      <c r="C165" s="30">
        <v>240670</v>
      </c>
      <c r="D165" s="11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3"/>
      <c r="Q165" s="14"/>
      <c r="R165" s="14"/>
      <c r="S165" s="14"/>
    </row>
    <row r="166" spans="1:19" ht="21">
      <c r="A166" s="4">
        <v>10</v>
      </c>
      <c r="B166" s="5" t="s">
        <v>308</v>
      </c>
      <c r="C166" s="19" t="s">
        <v>34</v>
      </c>
      <c r="D166" s="28">
        <v>15000</v>
      </c>
      <c r="E166" s="4" t="s">
        <v>36</v>
      </c>
      <c r="F166" s="4" t="s">
        <v>32</v>
      </c>
      <c r="G166" s="19"/>
      <c r="H166" s="19"/>
      <c r="I166" s="19" t="s">
        <v>33</v>
      </c>
      <c r="J166" s="19"/>
      <c r="K166" s="19"/>
      <c r="L166" s="19"/>
      <c r="M166" s="4"/>
      <c r="N166" s="4"/>
      <c r="O166" s="4"/>
      <c r="P166" s="3"/>
      <c r="Q166" s="19"/>
      <c r="R166" s="19"/>
      <c r="S166" s="19"/>
    </row>
    <row r="167" spans="1:19" ht="21">
      <c r="A167" s="12"/>
      <c r="B167" s="29" t="s">
        <v>309</v>
      </c>
      <c r="C167" s="13" t="s">
        <v>229</v>
      </c>
      <c r="D167" s="24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3"/>
      <c r="Q167" s="13"/>
      <c r="R167" s="13"/>
      <c r="S167" s="13"/>
    </row>
    <row r="168" spans="1:19" ht="21">
      <c r="A168" s="8"/>
      <c r="B168" s="9"/>
      <c r="C168" s="30" t="s">
        <v>230</v>
      </c>
      <c r="D168" s="11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3"/>
      <c r="Q168" s="14"/>
      <c r="R168" s="14"/>
      <c r="S168" s="14"/>
    </row>
    <row r="169" spans="1:19" ht="21">
      <c r="A169" s="3"/>
      <c r="B169" s="3"/>
      <c r="C169" s="3"/>
      <c r="D169" s="3"/>
      <c r="E169" s="3">
        <v>11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21">
      <c r="A170" s="47" t="s">
        <v>9</v>
      </c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</row>
    <row r="171" spans="1:19" ht="21">
      <c r="A171" s="47" t="s">
        <v>201</v>
      </c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</row>
    <row r="172" spans="1:19" ht="21">
      <c r="A172" s="48" t="s">
        <v>2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</row>
    <row r="173" spans="1:19" ht="21">
      <c r="A173" s="4" t="s">
        <v>10</v>
      </c>
      <c r="B173" s="4" t="s">
        <v>11</v>
      </c>
      <c r="C173" s="4" t="s">
        <v>12</v>
      </c>
      <c r="D173" s="4" t="s">
        <v>8</v>
      </c>
      <c r="E173" s="4" t="s">
        <v>13</v>
      </c>
      <c r="F173" s="4" t="s">
        <v>30</v>
      </c>
      <c r="G173" s="54" t="s">
        <v>217</v>
      </c>
      <c r="H173" s="55"/>
      <c r="I173" s="56"/>
      <c r="J173" s="49" t="s">
        <v>218</v>
      </c>
      <c r="K173" s="50"/>
      <c r="L173" s="50"/>
      <c r="M173" s="50"/>
      <c r="N173" s="50"/>
      <c r="O173" s="50"/>
      <c r="P173" s="50"/>
      <c r="Q173" s="50"/>
      <c r="R173" s="50"/>
      <c r="S173" s="51"/>
    </row>
    <row r="174" spans="1:19" ht="21">
      <c r="A174" s="8"/>
      <c r="B174" s="8"/>
      <c r="C174" s="8"/>
      <c r="D174" s="8"/>
      <c r="E174" s="8" t="s">
        <v>14</v>
      </c>
      <c r="F174" s="8" t="s">
        <v>14</v>
      </c>
      <c r="G174" s="15" t="s">
        <v>15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 t="s">
        <v>20</v>
      </c>
      <c r="M174" s="15" t="s">
        <v>21</v>
      </c>
      <c r="N174" s="15" t="s">
        <v>22</v>
      </c>
      <c r="O174" s="15" t="s">
        <v>23</v>
      </c>
      <c r="P174" s="16"/>
      <c r="Q174" s="17" t="s">
        <v>24</v>
      </c>
      <c r="R174" s="17" t="s">
        <v>25</v>
      </c>
      <c r="S174" s="18" t="s">
        <v>26</v>
      </c>
    </row>
    <row r="175" spans="1:19" ht="21">
      <c r="A175" s="4">
        <v>11</v>
      </c>
      <c r="B175" s="5" t="s">
        <v>311</v>
      </c>
      <c r="C175" s="19" t="s">
        <v>34</v>
      </c>
      <c r="D175" s="28">
        <v>60000</v>
      </c>
      <c r="E175" s="4" t="s">
        <v>36</v>
      </c>
      <c r="F175" s="4" t="s">
        <v>32</v>
      </c>
      <c r="G175" s="19"/>
      <c r="H175" s="19"/>
      <c r="I175" s="19"/>
      <c r="J175" s="19"/>
      <c r="K175" s="19"/>
      <c r="L175" s="4"/>
      <c r="M175" s="4" t="s">
        <v>33</v>
      </c>
      <c r="N175" s="4"/>
      <c r="O175" s="4"/>
      <c r="P175" s="3"/>
      <c r="Q175" s="4"/>
      <c r="R175" s="19"/>
      <c r="S175" s="19"/>
    </row>
    <row r="176" spans="1:19" ht="21">
      <c r="A176" s="12"/>
      <c r="B176" s="23" t="s">
        <v>232</v>
      </c>
      <c r="C176" s="13" t="s">
        <v>231</v>
      </c>
      <c r="D176" s="24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3"/>
      <c r="Q176" s="13"/>
      <c r="R176" s="13"/>
      <c r="S176" s="13"/>
    </row>
    <row r="177" spans="1:19" ht="18" customHeight="1">
      <c r="A177" s="8"/>
      <c r="B177" s="9"/>
      <c r="C177" s="14" t="s">
        <v>232</v>
      </c>
      <c r="D177" s="11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3"/>
      <c r="Q177" s="14"/>
      <c r="R177" s="14"/>
      <c r="S177" s="14"/>
    </row>
    <row r="178" spans="1:19" ht="21" customHeight="1">
      <c r="A178" s="4">
        <v>12</v>
      </c>
      <c r="B178" s="19" t="s">
        <v>312</v>
      </c>
      <c r="C178" s="19" t="s">
        <v>44</v>
      </c>
      <c r="D178" s="20">
        <v>5000</v>
      </c>
      <c r="E178" s="4" t="s">
        <v>36</v>
      </c>
      <c r="F178" s="19" t="s">
        <v>35</v>
      </c>
      <c r="G178" s="4" t="s">
        <v>33</v>
      </c>
      <c r="H178" s="4"/>
      <c r="I178" s="4"/>
      <c r="J178" s="4"/>
      <c r="K178" s="4"/>
      <c r="L178" s="4"/>
      <c r="M178" s="4"/>
      <c r="N178" s="4"/>
      <c r="O178" s="4"/>
      <c r="P178" s="4" t="s">
        <v>33</v>
      </c>
      <c r="Q178" s="4"/>
      <c r="R178" s="4"/>
      <c r="S178" s="4"/>
    </row>
    <row r="179" spans="1:19" ht="21" customHeight="1">
      <c r="A179" s="12"/>
      <c r="B179" s="13" t="s">
        <v>313</v>
      </c>
      <c r="C179" s="13" t="s">
        <v>64</v>
      </c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3"/>
      <c r="Q179" s="13"/>
      <c r="R179" s="13"/>
      <c r="S179" s="13"/>
    </row>
    <row r="180" spans="1:19" ht="21" customHeight="1">
      <c r="A180" s="12"/>
      <c r="B180" s="13"/>
      <c r="C180" s="13" t="s">
        <v>65</v>
      </c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3"/>
      <c r="Q180" s="13"/>
      <c r="R180" s="13"/>
      <c r="S180" s="13"/>
    </row>
    <row r="181" spans="1:19" ht="21" customHeight="1">
      <c r="A181" s="8"/>
      <c r="B181" s="14"/>
      <c r="C181" s="14" t="s">
        <v>66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3"/>
      <c r="Q181" s="14"/>
      <c r="R181" s="14"/>
      <c r="S181" s="14"/>
    </row>
    <row r="182" spans="1:19" ht="1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21">
      <c r="A194" s="3"/>
      <c r="B194" s="3"/>
      <c r="C194" s="3"/>
      <c r="D194" s="3"/>
      <c r="E194" s="3">
        <v>12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21">
      <c r="A195" s="47" t="s">
        <v>0</v>
      </c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</row>
    <row r="196" spans="1:19" ht="21">
      <c r="A196" s="47" t="s">
        <v>201</v>
      </c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</row>
    <row r="197" spans="1:19" ht="21">
      <c r="A197" s="48" t="s">
        <v>2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</row>
    <row r="198" spans="1:19" ht="21">
      <c r="A198" s="54" t="s">
        <v>3</v>
      </c>
      <c r="B198" s="55"/>
      <c r="C198" s="55"/>
      <c r="D198" s="56"/>
      <c r="E198" s="4" t="s">
        <v>7</v>
      </c>
      <c r="F198" s="54" t="s">
        <v>5</v>
      </c>
      <c r="G198" s="56"/>
      <c r="H198" s="54" t="s">
        <v>7</v>
      </c>
      <c r="I198" s="55"/>
      <c r="J198" s="55"/>
      <c r="K198" s="56"/>
      <c r="L198" s="5" t="s">
        <v>5</v>
      </c>
      <c r="M198" s="6"/>
      <c r="N198" s="7"/>
      <c r="O198" s="54" t="s">
        <v>4</v>
      </c>
      <c r="P198" s="55"/>
      <c r="Q198" s="55"/>
      <c r="R198" s="55"/>
      <c r="S198" s="56"/>
    </row>
    <row r="199" spans="1:19" ht="21">
      <c r="A199" s="38"/>
      <c r="B199" s="39"/>
      <c r="C199" s="39"/>
      <c r="D199" s="40"/>
      <c r="E199" s="8" t="s">
        <v>31</v>
      </c>
      <c r="F199" s="38" t="s">
        <v>6</v>
      </c>
      <c r="G199" s="40"/>
      <c r="H199" s="38" t="s">
        <v>8</v>
      </c>
      <c r="I199" s="39"/>
      <c r="J199" s="39"/>
      <c r="K199" s="40"/>
      <c r="L199" s="9" t="s">
        <v>27</v>
      </c>
      <c r="M199" s="10"/>
      <c r="N199" s="11"/>
      <c r="O199" s="38"/>
      <c r="P199" s="39"/>
      <c r="Q199" s="39"/>
      <c r="R199" s="39"/>
      <c r="S199" s="40"/>
    </row>
    <row r="200" spans="1:19" ht="21">
      <c r="A200" s="60" t="s">
        <v>189</v>
      </c>
      <c r="B200" s="61"/>
      <c r="C200" s="61"/>
      <c r="D200" s="62"/>
      <c r="E200" s="4"/>
      <c r="F200" s="54"/>
      <c r="G200" s="56"/>
      <c r="H200" s="54"/>
      <c r="I200" s="55"/>
      <c r="J200" s="55"/>
      <c r="K200" s="56"/>
      <c r="L200" s="54"/>
      <c r="M200" s="55"/>
      <c r="N200" s="56"/>
      <c r="O200" s="54"/>
      <c r="P200" s="55"/>
      <c r="Q200" s="55"/>
      <c r="R200" s="55"/>
      <c r="S200" s="56"/>
    </row>
    <row r="201" spans="1:19" ht="21">
      <c r="A201" s="41" t="s">
        <v>314</v>
      </c>
      <c r="B201" s="42"/>
      <c r="C201" s="42"/>
      <c r="D201" s="43"/>
      <c r="E201" s="12">
        <v>6</v>
      </c>
      <c r="F201" s="44">
        <v>6.59</v>
      </c>
      <c r="G201" s="45"/>
      <c r="H201" s="63">
        <f>D221+D225+D229+D233+D242+D246</f>
        <v>335000</v>
      </c>
      <c r="I201" s="64"/>
      <c r="J201" s="64"/>
      <c r="K201" s="65"/>
      <c r="L201" s="66">
        <f>H201*100/10546760</f>
        <v>3.1763309300676226</v>
      </c>
      <c r="M201" s="46"/>
      <c r="N201" s="45"/>
      <c r="O201" s="44" t="s">
        <v>188</v>
      </c>
      <c r="P201" s="46"/>
      <c r="Q201" s="46"/>
      <c r="R201" s="46"/>
      <c r="S201" s="45"/>
    </row>
    <row r="202" spans="1:19" ht="21">
      <c r="A202" s="41" t="s">
        <v>315</v>
      </c>
      <c r="B202" s="42"/>
      <c r="C202" s="42"/>
      <c r="D202" s="43"/>
      <c r="E202" s="12"/>
      <c r="F202" s="44"/>
      <c r="G202" s="45"/>
      <c r="H202" s="44"/>
      <c r="I202" s="46"/>
      <c r="J202" s="46"/>
      <c r="K202" s="45"/>
      <c r="L202" s="44"/>
      <c r="M202" s="46"/>
      <c r="N202" s="45"/>
      <c r="O202" s="44"/>
      <c r="P202" s="46"/>
      <c r="Q202" s="46"/>
      <c r="R202" s="46"/>
      <c r="S202" s="45"/>
    </row>
    <row r="203" spans="1:19" ht="21">
      <c r="A203" s="57"/>
      <c r="B203" s="58"/>
      <c r="C203" s="58"/>
      <c r="D203" s="59"/>
      <c r="E203" s="8"/>
      <c r="F203" s="38"/>
      <c r="G203" s="40"/>
      <c r="H203" s="38"/>
      <c r="I203" s="39"/>
      <c r="J203" s="39"/>
      <c r="K203" s="40"/>
      <c r="L203" s="38"/>
      <c r="M203" s="39"/>
      <c r="N203" s="40"/>
      <c r="O203" s="38"/>
      <c r="P203" s="39"/>
      <c r="Q203" s="39"/>
      <c r="R203" s="39"/>
      <c r="S203" s="40"/>
    </row>
    <row r="204" spans="1:19" ht="21">
      <c r="A204" s="49" t="s">
        <v>29</v>
      </c>
      <c r="B204" s="50"/>
      <c r="C204" s="50"/>
      <c r="D204" s="51"/>
      <c r="E204" s="15">
        <v>6</v>
      </c>
      <c r="F204" s="49">
        <f>F201</f>
        <v>6.59</v>
      </c>
      <c r="G204" s="51"/>
      <c r="H204" s="52">
        <f>H201</f>
        <v>335000</v>
      </c>
      <c r="I204" s="50"/>
      <c r="J204" s="50"/>
      <c r="K204" s="51"/>
      <c r="L204" s="53">
        <f>L201</f>
        <v>3.1763309300676226</v>
      </c>
      <c r="M204" s="50"/>
      <c r="N204" s="51"/>
      <c r="O204" s="49"/>
      <c r="P204" s="50"/>
      <c r="Q204" s="50"/>
      <c r="R204" s="50"/>
      <c r="S204" s="51"/>
    </row>
    <row r="205" spans="1:19" ht="2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2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2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2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2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2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2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2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2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2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21">
      <c r="A215" s="3"/>
      <c r="B215" s="3"/>
      <c r="C215" s="3"/>
      <c r="D215" s="3"/>
      <c r="E215" s="3">
        <v>13</v>
      </c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21">
      <c r="A216" s="47" t="s">
        <v>9</v>
      </c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</row>
    <row r="217" spans="1:19" ht="21">
      <c r="A217" s="47" t="s">
        <v>1</v>
      </c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</row>
    <row r="218" spans="1:19" ht="21">
      <c r="A218" s="48" t="s">
        <v>2</v>
      </c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</row>
    <row r="219" spans="1:19" ht="21">
      <c r="A219" s="4" t="s">
        <v>10</v>
      </c>
      <c r="B219" s="4" t="s">
        <v>11</v>
      </c>
      <c r="C219" s="4" t="s">
        <v>12</v>
      </c>
      <c r="D219" s="4" t="s">
        <v>8</v>
      </c>
      <c r="E219" s="4" t="s">
        <v>13</v>
      </c>
      <c r="F219" s="4" t="s">
        <v>30</v>
      </c>
      <c r="G219" s="54" t="s">
        <v>217</v>
      </c>
      <c r="H219" s="55"/>
      <c r="I219" s="56"/>
      <c r="J219" s="49" t="s">
        <v>218</v>
      </c>
      <c r="K219" s="50"/>
      <c r="L219" s="50"/>
      <c r="M219" s="50"/>
      <c r="N219" s="50"/>
      <c r="O219" s="50"/>
      <c r="P219" s="50"/>
      <c r="Q219" s="50"/>
      <c r="R219" s="50"/>
      <c r="S219" s="51"/>
    </row>
    <row r="220" spans="1:19" ht="21">
      <c r="A220" s="8"/>
      <c r="B220" s="8"/>
      <c r="C220" s="8"/>
      <c r="D220" s="8"/>
      <c r="E220" s="8" t="s">
        <v>14</v>
      </c>
      <c r="F220" s="8" t="s">
        <v>14</v>
      </c>
      <c r="G220" s="15" t="s">
        <v>15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 t="s">
        <v>20</v>
      </c>
      <c r="M220" s="15" t="s">
        <v>21</v>
      </c>
      <c r="N220" s="15" t="s">
        <v>22</v>
      </c>
      <c r="O220" s="15" t="s">
        <v>23</v>
      </c>
      <c r="P220" s="16"/>
      <c r="Q220" s="17" t="s">
        <v>24</v>
      </c>
      <c r="R220" s="17" t="s">
        <v>25</v>
      </c>
      <c r="S220" s="18" t="s">
        <v>26</v>
      </c>
    </row>
    <row r="221" spans="1:19" ht="21">
      <c r="A221" s="4">
        <v>1</v>
      </c>
      <c r="B221" s="19" t="s">
        <v>233</v>
      </c>
      <c r="C221" s="19" t="s">
        <v>235</v>
      </c>
      <c r="D221" s="20">
        <v>80000</v>
      </c>
      <c r="E221" s="4" t="s">
        <v>36</v>
      </c>
      <c r="F221" s="4" t="s">
        <v>206</v>
      </c>
      <c r="G221" s="4"/>
      <c r="H221" s="19"/>
      <c r="I221" s="4"/>
      <c r="J221" s="19"/>
      <c r="K221" s="19"/>
      <c r="L221" s="19" t="s">
        <v>33</v>
      </c>
      <c r="M221" s="4"/>
      <c r="N221" s="4"/>
      <c r="O221" s="19"/>
      <c r="P221" s="3"/>
      <c r="Q221" s="19"/>
      <c r="R221" s="4"/>
      <c r="S221" s="19"/>
    </row>
    <row r="222" spans="1:19" ht="21">
      <c r="A222" s="12"/>
      <c r="B222" s="13" t="s">
        <v>234</v>
      </c>
      <c r="C222" s="13" t="s">
        <v>236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3"/>
      <c r="Q222" s="13"/>
      <c r="R222" s="13"/>
      <c r="S222" s="13"/>
    </row>
    <row r="223" spans="1:19" ht="21">
      <c r="A223" s="12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3"/>
      <c r="Q223" s="13"/>
      <c r="R223" s="13"/>
      <c r="S223" s="13"/>
    </row>
    <row r="224" spans="1:19" ht="21">
      <c r="A224" s="8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3"/>
      <c r="Q224" s="14"/>
      <c r="R224" s="14"/>
      <c r="S224" s="14"/>
    </row>
    <row r="225" spans="1:19" ht="21">
      <c r="A225" s="4">
        <v>2</v>
      </c>
      <c r="B225" s="19" t="s">
        <v>316</v>
      </c>
      <c r="C225" s="19" t="s">
        <v>39</v>
      </c>
      <c r="D225" s="20">
        <v>30000</v>
      </c>
      <c r="E225" s="19" t="s">
        <v>36</v>
      </c>
      <c r="F225" s="4" t="s">
        <v>206</v>
      </c>
      <c r="G225" s="4"/>
      <c r="H225" s="4"/>
      <c r="I225" s="4"/>
      <c r="J225" s="4"/>
      <c r="K225" s="4"/>
      <c r="L225" s="4"/>
      <c r="M225" s="4" t="s">
        <v>33</v>
      </c>
      <c r="N225" s="4"/>
      <c r="O225" s="4"/>
      <c r="P225" s="21"/>
      <c r="Q225" s="4"/>
      <c r="R225" s="4"/>
      <c r="S225" s="4"/>
    </row>
    <row r="226" spans="1:19" ht="21">
      <c r="A226" s="13"/>
      <c r="B226" s="13" t="s">
        <v>238</v>
      </c>
      <c r="C226" s="13" t="s">
        <v>237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3"/>
      <c r="Q226" s="13"/>
      <c r="R226" s="13"/>
      <c r="S226" s="13"/>
    </row>
    <row r="227" spans="1:19" ht="21">
      <c r="A227" s="13"/>
      <c r="B227" s="13"/>
      <c r="C227" s="13" t="s">
        <v>238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3"/>
      <c r="Q227" s="13"/>
      <c r="R227" s="13"/>
      <c r="S227" s="13"/>
    </row>
    <row r="228" spans="1:19" ht="2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3"/>
      <c r="Q228" s="14"/>
      <c r="R228" s="14"/>
      <c r="S228" s="14"/>
    </row>
    <row r="229" spans="1:19" ht="21">
      <c r="A229" s="4">
        <v>3</v>
      </c>
      <c r="B229" s="19" t="s">
        <v>317</v>
      </c>
      <c r="C229" s="19" t="s">
        <v>39</v>
      </c>
      <c r="D229" s="20">
        <v>30000</v>
      </c>
      <c r="E229" s="19" t="s">
        <v>36</v>
      </c>
      <c r="F229" s="4" t="s">
        <v>206</v>
      </c>
      <c r="G229" s="4"/>
      <c r="H229" s="4"/>
      <c r="I229" s="4"/>
      <c r="J229" s="4"/>
      <c r="K229" s="4"/>
      <c r="L229" s="4"/>
      <c r="M229" s="4" t="s">
        <v>33</v>
      </c>
      <c r="N229" s="4"/>
      <c r="O229" s="4"/>
      <c r="P229" s="21"/>
      <c r="Q229" s="4"/>
      <c r="R229" s="4"/>
      <c r="S229" s="4"/>
    </row>
    <row r="230" spans="1:19" ht="21">
      <c r="A230" s="13"/>
      <c r="B230" s="13" t="s">
        <v>318</v>
      </c>
      <c r="C230" s="13" t="s">
        <v>239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3"/>
      <c r="Q230" s="13"/>
      <c r="R230" s="13"/>
      <c r="S230" s="13"/>
    </row>
    <row r="231" spans="1:19" ht="21">
      <c r="A231" s="13"/>
      <c r="B231" s="13"/>
      <c r="C231" s="13" t="s">
        <v>240</v>
      </c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3"/>
      <c r="Q231" s="13"/>
      <c r="R231" s="13"/>
      <c r="S231" s="13"/>
    </row>
    <row r="232" spans="1:19" ht="2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3"/>
      <c r="Q232" s="14"/>
      <c r="R232" s="14"/>
      <c r="S232" s="14"/>
    </row>
    <row r="233" spans="1:19" ht="21">
      <c r="A233" s="4">
        <v>4</v>
      </c>
      <c r="B233" s="19" t="s">
        <v>319</v>
      </c>
      <c r="C233" s="19" t="s">
        <v>44</v>
      </c>
      <c r="D233" s="20">
        <v>20000</v>
      </c>
      <c r="E233" s="19" t="s">
        <v>36</v>
      </c>
      <c r="F233" s="4" t="s">
        <v>206</v>
      </c>
      <c r="G233" s="19"/>
      <c r="H233" s="19"/>
      <c r="I233" s="19"/>
      <c r="J233" s="19"/>
      <c r="K233" s="4"/>
      <c r="L233" s="4"/>
      <c r="M233" s="4" t="s">
        <v>33</v>
      </c>
      <c r="N233" s="19"/>
      <c r="O233" s="19"/>
      <c r="P233" s="3"/>
      <c r="Q233" s="19"/>
      <c r="R233" s="19"/>
      <c r="S233" s="19"/>
    </row>
    <row r="234" spans="1:19" ht="21">
      <c r="A234" s="13"/>
      <c r="B234" s="13" t="s">
        <v>320</v>
      </c>
      <c r="C234" s="13" t="s">
        <v>241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3"/>
      <c r="Q234" s="13"/>
      <c r="R234" s="13"/>
      <c r="S234" s="13"/>
    </row>
    <row r="235" spans="1:19" ht="21">
      <c r="A235" s="14"/>
      <c r="B235" s="14"/>
      <c r="C235" s="14" t="s">
        <v>242</v>
      </c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3"/>
      <c r="Q235" s="14"/>
      <c r="R235" s="14"/>
      <c r="S235" s="14"/>
    </row>
    <row r="236" spans="1:19" ht="21">
      <c r="A236" s="3"/>
      <c r="B236" s="3"/>
      <c r="C236" s="3"/>
      <c r="D236" s="3"/>
      <c r="E236" s="3">
        <v>14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21">
      <c r="A237" s="47" t="s">
        <v>9</v>
      </c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</row>
    <row r="238" spans="1:19" ht="21">
      <c r="A238" s="47" t="s">
        <v>201</v>
      </c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</row>
    <row r="239" spans="1:19" ht="21">
      <c r="A239" s="48" t="s">
        <v>2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</row>
    <row r="240" spans="1:19" ht="21">
      <c r="A240" s="4" t="s">
        <v>10</v>
      </c>
      <c r="B240" s="4" t="s">
        <v>11</v>
      </c>
      <c r="C240" s="4" t="s">
        <v>12</v>
      </c>
      <c r="D240" s="4" t="s">
        <v>8</v>
      </c>
      <c r="E240" s="4" t="s">
        <v>13</v>
      </c>
      <c r="F240" s="4" t="s">
        <v>30</v>
      </c>
      <c r="G240" s="54" t="s">
        <v>217</v>
      </c>
      <c r="H240" s="55"/>
      <c r="I240" s="56"/>
      <c r="J240" s="49" t="s">
        <v>218</v>
      </c>
      <c r="K240" s="50"/>
      <c r="L240" s="50"/>
      <c r="M240" s="50"/>
      <c r="N240" s="50"/>
      <c r="O240" s="50"/>
      <c r="P240" s="50"/>
      <c r="Q240" s="50"/>
      <c r="R240" s="50"/>
      <c r="S240" s="51"/>
    </row>
    <row r="241" spans="1:19" ht="21">
      <c r="A241" s="8"/>
      <c r="B241" s="8"/>
      <c r="C241" s="8"/>
      <c r="D241" s="8"/>
      <c r="E241" s="8" t="s">
        <v>14</v>
      </c>
      <c r="F241" s="8" t="s">
        <v>14</v>
      </c>
      <c r="G241" s="15" t="s">
        <v>15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 t="s">
        <v>20</v>
      </c>
      <c r="M241" s="15" t="s">
        <v>21</v>
      </c>
      <c r="N241" s="15" t="s">
        <v>22</v>
      </c>
      <c r="O241" s="15" t="s">
        <v>23</v>
      </c>
      <c r="P241" s="16"/>
      <c r="Q241" s="17" t="s">
        <v>24</v>
      </c>
      <c r="R241" s="17" t="s">
        <v>25</v>
      </c>
      <c r="S241" s="18" t="s">
        <v>26</v>
      </c>
    </row>
    <row r="242" spans="1:19" ht="21">
      <c r="A242" s="4">
        <v>5</v>
      </c>
      <c r="B242" s="19" t="s">
        <v>243</v>
      </c>
      <c r="C242" s="19" t="s">
        <v>39</v>
      </c>
      <c r="D242" s="20">
        <v>135000</v>
      </c>
      <c r="E242" s="4" t="s">
        <v>36</v>
      </c>
      <c r="F242" s="4" t="s">
        <v>206</v>
      </c>
      <c r="G242" s="4"/>
      <c r="H242" s="19"/>
      <c r="I242" s="4"/>
      <c r="J242" s="19"/>
      <c r="K242" s="19"/>
      <c r="L242" s="19"/>
      <c r="M242" s="4"/>
      <c r="N242" s="4" t="s">
        <v>33</v>
      </c>
      <c r="O242" s="19"/>
      <c r="P242" s="3"/>
      <c r="Q242" s="19"/>
      <c r="R242" s="4"/>
      <c r="S242" s="19"/>
    </row>
    <row r="243" spans="1:19" ht="21">
      <c r="A243" s="12"/>
      <c r="B243" s="13" t="s">
        <v>244</v>
      </c>
      <c r="C243" s="13" t="s">
        <v>243</v>
      </c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3"/>
      <c r="Q243" s="13"/>
      <c r="R243" s="13"/>
      <c r="S243" s="13"/>
    </row>
    <row r="244" spans="1:19" ht="21">
      <c r="A244" s="12"/>
      <c r="B244" s="13"/>
      <c r="C244" s="13" t="s">
        <v>244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3"/>
      <c r="Q244" s="13"/>
      <c r="R244" s="13"/>
      <c r="S244" s="13"/>
    </row>
    <row r="245" spans="1:19" ht="21">
      <c r="A245" s="8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3"/>
      <c r="Q245" s="14"/>
      <c r="R245" s="14"/>
      <c r="S245" s="14"/>
    </row>
    <row r="246" spans="1:19" ht="21">
      <c r="A246" s="4">
        <v>6</v>
      </c>
      <c r="B246" s="19" t="s">
        <v>321</v>
      </c>
      <c r="C246" s="19" t="s">
        <v>44</v>
      </c>
      <c r="D246" s="20">
        <v>40000</v>
      </c>
      <c r="E246" s="19" t="s">
        <v>36</v>
      </c>
      <c r="F246" s="4" t="s">
        <v>206</v>
      </c>
      <c r="G246" s="4"/>
      <c r="H246" s="4"/>
      <c r="I246" s="4"/>
      <c r="J246" s="4"/>
      <c r="K246" s="4"/>
      <c r="L246" s="4"/>
      <c r="M246" s="4"/>
      <c r="N246" s="4" t="s">
        <v>33</v>
      </c>
      <c r="O246" s="4"/>
      <c r="P246" s="21"/>
      <c r="Q246" s="4"/>
      <c r="R246" s="4"/>
      <c r="S246" s="4"/>
    </row>
    <row r="247" spans="1:19" ht="21">
      <c r="A247" s="13"/>
      <c r="B247" s="13" t="s">
        <v>322</v>
      </c>
      <c r="C247" s="13" t="s">
        <v>245</v>
      </c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3"/>
      <c r="Q247" s="13"/>
      <c r="R247" s="13"/>
      <c r="S247" s="13"/>
    </row>
    <row r="248" spans="1:19" ht="21">
      <c r="A248" s="13"/>
      <c r="B248" s="13"/>
      <c r="C248" s="13" t="s">
        <v>246</v>
      </c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3"/>
      <c r="Q248" s="13"/>
      <c r="R248" s="13"/>
      <c r="S248" s="13"/>
    </row>
    <row r="249" spans="1:19" ht="2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3"/>
      <c r="Q249" s="14"/>
      <c r="R249" s="14"/>
      <c r="S249" s="14"/>
    </row>
    <row r="250" spans="1:19" ht="2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2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2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2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2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2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2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21">
      <c r="A257" s="3"/>
      <c r="B257" s="3"/>
      <c r="C257" s="3"/>
      <c r="D257" s="3"/>
      <c r="E257" s="3">
        <v>15</v>
      </c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21">
      <c r="A258" s="47" t="s">
        <v>0</v>
      </c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</row>
    <row r="259" spans="1:19" ht="21">
      <c r="A259" s="47" t="s">
        <v>201</v>
      </c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</row>
    <row r="260" spans="1:19" ht="21">
      <c r="A260" s="48" t="s">
        <v>2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</row>
    <row r="261" spans="1:19" ht="21">
      <c r="A261" s="54" t="s">
        <v>3</v>
      </c>
      <c r="B261" s="55"/>
      <c r="C261" s="55"/>
      <c r="D261" s="56"/>
      <c r="E261" s="4" t="s">
        <v>7</v>
      </c>
      <c r="F261" s="54" t="s">
        <v>5</v>
      </c>
      <c r="G261" s="56"/>
      <c r="H261" s="54" t="s">
        <v>7</v>
      </c>
      <c r="I261" s="55"/>
      <c r="J261" s="55"/>
      <c r="K261" s="56"/>
      <c r="L261" s="5" t="s">
        <v>5</v>
      </c>
      <c r="M261" s="6"/>
      <c r="N261" s="7"/>
      <c r="O261" s="54" t="s">
        <v>4</v>
      </c>
      <c r="P261" s="55"/>
      <c r="Q261" s="55"/>
      <c r="R261" s="55"/>
      <c r="S261" s="56"/>
    </row>
    <row r="262" spans="1:19" ht="21">
      <c r="A262" s="38"/>
      <c r="B262" s="39"/>
      <c r="C262" s="39"/>
      <c r="D262" s="40"/>
      <c r="E262" s="8" t="s">
        <v>31</v>
      </c>
      <c r="F262" s="38" t="s">
        <v>6</v>
      </c>
      <c r="G262" s="40"/>
      <c r="H262" s="38" t="s">
        <v>8</v>
      </c>
      <c r="I262" s="39"/>
      <c r="J262" s="39"/>
      <c r="K262" s="40"/>
      <c r="L262" s="9" t="s">
        <v>27</v>
      </c>
      <c r="M262" s="10"/>
      <c r="N262" s="11"/>
      <c r="O262" s="38"/>
      <c r="P262" s="39"/>
      <c r="Q262" s="39"/>
      <c r="R262" s="39"/>
      <c r="S262" s="40"/>
    </row>
    <row r="263" spans="1:19" ht="21">
      <c r="A263" s="60" t="s">
        <v>189</v>
      </c>
      <c r="B263" s="61"/>
      <c r="C263" s="61"/>
      <c r="D263" s="62"/>
      <c r="E263" s="4"/>
      <c r="F263" s="54"/>
      <c r="G263" s="56"/>
      <c r="H263" s="54"/>
      <c r="I263" s="55"/>
      <c r="J263" s="55"/>
      <c r="K263" s="56"/>
      <c r="L263" s="54"/>
      <c r="M263" s="55"/>
      <c r="N263" s="56"/>
      <c r="O263" s="54"/>
      <c r="P263" s="55"/>
      <c r="Q263" s="55"/>
      <c r="R263" s="55"/>
      <c r="S263" s="56"/>
    </row>
    <row r="264" spans="1:19" ht="21">
      <c r="A264" s="41" t="s">
        <v>323</v>
      </c>
      <c r="B264" s="42"/>
      <c r="C264" s="42"/>
      <c r="D264" s="43"/>
      <c r="E264" s="12">
        <v>1</v>
      </c>
      <c r="F264" s="44">
        <v>1.0900000000000001</v>
      </c>
      <c r="G264" s="45"/>
      <c r="H264" s="63">
        <f>D284</f>
        <v>95000</v>
      </c>
      <c r="I264" s="64"/>
      <c r="J264" s="64"/>
      <c r="K264" s="65"/>
      <c r="L264" s="66">
        <f>H264*100/10546760</f>
        <v>0.90075056225798256</v>
      </c>
      <c r="M264" s="46"/>
      <c r="N264" s="45"/>
      <c r="O264" s="44" t="s">
        <v>188</v>
      </c>
      <c r="P264" s="46"/>
      <c r="Q264" s="46"/>
      <c r="R264" s="46"/>
      <c r="S264" s="45"/>
    </row>
    <row r="265" spans="1:19" ht="21">
      <c r="A265" s="41" t="s">
        <v>324</v>
      </c>
      <c r="B265" s="42"/>
      <c r="C265" s="42"/>
      <c r="D265" s="43"/>
      <c r="E265" s="13"/>
      <c r="F265" s="44"/>
      <c r="G265" s="45"/>
      <c r="H265" s="44"/>
      <c r="I265" s="46"/>
      <c r="J265" s="46"/>
      <c r="K265" s="45"/>
      <c r="L265" s="44"/>
      <c r="M265" s="46"/>
      <c r="N265" s="45"/>
      <c r="O265" s="44"/>
      <c r="P265" s="46"/>
      <c r="Q265" s="46"/>
      <c r="R265" s="46"/>
      <c r="S265" s="45"/>
    </row>
    <row r="266" spans="1:19" ht="21">
      <c r="A266" s="57"/>
      <c r="B266" s="58"/>
      <c r="C266" s="58"/>
      <c r="D266" s="59"/>
      <c r="E266" s="14"/>
      <c r="F266" s="38"/>
      <c r="G266" s="40"/>
      <c r="H266" s="38"/>
      <c r="I266" s="39"/>
      <c r="J266" s="39"/>
      <c r="K266" s="40"/>
      <c r="L266" s="38"/>
      <c r="M266" s="39"/>
      <c r="N266" s="40"/>
      <c r="O266" s="38"/>
      <c r="P266" s="39"/>
      <c r="Q266" s="39"/>
      <c r="R266" s="39"/>
      <c r="S266" s="40"/>
    </row>
    <row r="267" spans="1:19" ht="21">
      <c r="A267" s="49" t="s">
        <v>29</v>
      </c>
      <c r="B267" s="50"/>
      <c r="C267" s="50"/>
      <c r="D267" s="51"/>
      <c r="E267" s="15">
        <v>1</v>
      </c>
      <c r="F267" s="49">
        <f>F264</f>
        <v>1.0900000000000001</v>
      </c>
      <c r="G267" s="51"/>
      <c r="H267" s="52">
        <f>H264</f>
        <v>95000</v>
      </c>
      <c r="I267" s="50"/>
      <c r="J267" s="50"/>
      <c r="K267" s="51"/>
      <c r="L267" s="53">
        <v>0.09</v>
      </c>
      <c r="M267" s="50"/>
      <c r="N267" s="51"/>
      <c r="O267" s="49"/>
      <c r="P267" s="50"/>
      <c r="Q267" s="50"/>
      <c r="R267" s="50"/>
      <c r="S267" s="51"/>
    </row>
    <row r="268" spans="1:19" ht="2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2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2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2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2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2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2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2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2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2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21">
      <c r="A278" s="3"/>
      <c r="B278" s="3"/>
      <c r="C278" s="3"/>
      <c r="D278" s="3"/>
      <c r="E278" s="3">
        <v>16</v>
      </c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21">
      <c r="A279" s="47" t="s">
        <v>9</v>
      </c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</row>
    <row r="280" spans="1:19" ht="21">
      <c r="A280" s="47" t="s">
        <v>201</v>
      </c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</row>
    <row r="281" spans="1:19" ht="21">
      <c r="A281" s="48" t="s">
        <v>2</v>
      </c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</row>
    <row r="282" spans="1:19" ht="21">
      <c r="A282" s="4" t="s">
        <v>10</v>
      </c>
      <c r="B282" s="4" t="s">
        <v>11</v>
      </c>
      <c r="C282" s="4" t="s">
        <v>12</v>
      </c>
      <c r="D282" s="4" t="s">
        <v>8</v>
      </c>
      <c r="E282" s="4" t="s">
        <v>13</v>
      </c>
      <c r="F282" s="4" t="s">
        <v>30</v>
      </c>
      <c r="G282" s="54" t="s">
        <v>217</v>
      </c>
      <c r="H282" s="55"/>
      <c r="I282" s="56"/>
      <c r="J282" s="49" t="s">
        <v>218</v>
      </c>
      <c r="K282" s="50"/>
      <c r="L282" s="50"/>
      <c r="M282" s="50"/>
      <c r="N282" s="50"/>
      <c r="O282" s="50"/>
      <c r="P282" s="50"/>
      <c r="Q282" s="50"/>
      <c r="R282" s="50"/>
      <c r="S282" s="51"/>
    </row>
    <row r="283" spans="1:19" ht="21">
      <c r="A283" s="8"/>
      <c r="B283" s="8"/>
      <c r="C283" s="8"/>
      <c r="D283" s="8"/>
      <c r="E283" s="8" t="s">
        <v>14</v>
      </c>
      <c r="F283" s="8" t="s">
        <v>14</v>
      </c>
      <c r="G283" s="15" t="s">
        <v>15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 t="s">
        <v>20</v>
      </c>
      <c r="M283" s="15" t="s">
        <v>21</v>
      </c>
      <c r="N283" s="15" t="s">
        <v>22</v>
      </c>
      <c r="O283" s="15" t="s">
        <v>23</v>
      </c>
      <c r="P283" s="16"/>
      <c r="Q283" s="17" t="s">
        <v>24</v>
      </c>
      <c r="R283" s="17" t="s">
        <v>25</v>
      </c>
      <c r="S283" s="18" t="s">
        <v>26</v>
      </c>
    </row>
    <row r="284" spans="1:19" ht="21">
      <c r="A284" s="4">
        <v>1</v>
      </c>
      <c r="B284" s="19" t="s">
        <v>325</v>
      </c>
      <c r="C284" s="19" t="s">
        <v>69</v>
      </c>
      <c r="D284" s="20">
        <v>95000</v>
      </c>
      <c r="E284" s="4" t="s">
        <v>36</v>
      </c>
      <c r="F284" s="19" t="s">
        <v>35</v>
      </c>
      <c r="G284" s="4"/>
      <c r="H284" s="19"/>
      <c r="I284" s="4"/>
      <c r="J284" s="19"/>
      <c r="K284" s="4" t="s">
        <v>33</v>
      </c>
      <c r="L284" s="4"/>
      <c r="M284" s="4"/>
      <c r="N284" s="4"/>
      <c r="O284" s="19"/>
      <c r="P284" s="3"/>
      <c r="Q284" s="19"/>
      <c r="R284" s="4"/>
      <c r="S284" s="19"/>
    </row>
    <row r="285" spans="1:19" ht="21">
      <c r="A285" s="12"/>
      <c r="B285" s="13" t="s">
        <v>326</v>
      </c>
      <c r="C285" s="13" t="s">
        <v>70</v>
      </c>
      <c r="D285" s="31"/>
      <c r="E285" s="12"/>
      <c r="F285" s="13"/>
      <c r="G285" s="12"/>
      <c r="H285" s="13"/>
      <c r="I285" s="12"/>
      <c r="J285" s="13"/>
      <c r="K285" s="12"/>
      <c r="L285" s="12"/>
      <c r="M285" s="12"/>
      <c r="N285" s="12"/>
      <c r="O285" s="13"/>
      <c r="P285" s="3"/>
      <c r="Q285" s="13"/>
      <c r="R285" s="12"/>
      <c r="S285" s="13"/>
    </row>
    <row r="286" spans="1:19" ht="21">
      <c r="A286" s="12"/>
      <c r="B286" s="13"/>
      <c r="C286" s="13"/>
      <c r="D286" s="31"/>
      <c r="E286" s="12"/>
      <c r="F286" s="13"/>
      <c r="G286" s="12"/>
      <c r="H286" s="13"/>
      <c r="I286" s="12"/>
      <c r="J286" s="13"/>
      <c r="K286" s="12"/>
      <c r="L286" s="12"/>
      <c r="M286" s="12"/>
      <c r="N286" s="12"/>
      <c r="O286" s="13"/>
      <c r="P286" s="3"/>
      <c r="Q286" s="13"/>
      <c r="R286" s="12"/>
      <c r="S286" s="13"/>
    </row>
    <row r="287" spans="1:19" ht="21">
      <c r="A287" s="12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3"/>
      <c r="Q287" s="13"/>
      <c r="R287" s="13"/>
      <c r="S287" s="13"/>
    </row>
    <row r="288" spans="1:19" ht="21">
      <c r="A288" s="8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3"/>
      <c r="Q288" s="14"/>
      <c r="R288" s="14"/>
      <c r="S288" s="14"/>
    </row>
    <row r="289" spans="1:19" ht="2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2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2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2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2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2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2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2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2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2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21">
      <c r="A299" s="3"/>
      <c r="B299" s="3"/>
      <c r="C299" s="3"/>
      <c r="D299" s="3"/>
      <c r="E299" s="3">
        <v>17</v>
      </c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21">
      <c r="A300" s="47" t="s">
        <v>0</v>
      </c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</row>
    <row r="301" spans="1:19" ht="21">
      <c r="A301" s="47" t="s">
        <v>201</v>
      </c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</row>
    <row r="302" spans="1:19" ht="21">
      <c r="A302" s="48" t="s">
        <v>2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</row>
    <row r="303" spans="1:19" ht="21">
      <c r="A303" s="54" t="s">
        <v>3</v>
      </c>
      <c r="B303" s="55"/>
      <c r="C303" s="55"/>
      <c r="D303" s="56"/>
      <c r="E303" s="4" t="s">
        <v>7</v>
      </c>
      <c r="F303" s="54" t="s">
        <v>5</v>
      </c>
      <c r="G303" s="56"/>
      <c r="H303" s="54" t="s">
        <v>7</v>
      </c>
      <c r="I303" s="55"/>
      <c r="J303" s="55"/>
      <c r="K303" s="56"/>
      <c r="L303" s="5" t="s">
        <v>5</v>
      </c>
      <c r="M303" s="6"/>
      <c r="N303" s="7"/>
      <c r="O303" s="54" t="s">
        <v>4</v>
      </c>
      <c r="P303" s="55"/>
      <c r="Q303" s="55"/>
      <c r="R303" s="55"/>
      <c r="S303" s="56"/>
    </row>
    <row r="304" spans="1:19" ht="21">
      <c r="A304" s="38"/>
      <c r="B304" s="39"/>
      <c r="C304" s="39"/>
      <c r="D304" s="40"/>
      <c r="E304" s="8" t="s">
        <v>31</v>
      </c>
      <c r="F304" s="38" t="s">
        <v>6</v>
      </c>
      <c r="G304" s="40"/>
      <c r="H304" s="38" t="s">
        <v>8</v>
      </c>
      <c r="I304" s="39"/>
      <c r="J304" s="39"/>
      <c r="K304" s="40"/>
      <c r="L304" s="9" t="s">
        <v>27</v>
      </c>
      <c r="M304" s="10"/>
      <c r="N304" s="11"/>
      <c r="O304" s="38"/>
      <c r="P304" s="39"/>
      <c r="Q304" s="39"/>
      <c r="R304" s="39"/>
      <c r="S304" s="40"/>
    </row>
    <row r="305" spans="1:19" ht="21">
      <c r="A305" s="60" t="s">
        <v>189</v>
      </c>
      <c r="B305" s="61"/>
      <c r="C305" s="61"/>
      <c r="D305" s="62"/>
      <c r="E305" s="4"/>
      <c r="F305" s="54"/>
      <c r="G305" s="56"/>
      <c r="H305" s="54"/>
      <c r="I305" s="55"/>
      <c r="J305" s="55"/>
      <c r="K305" s="56"/>
      <c r="L305" s="54"/>
      <c r="M305" s="55"/>
      <c r="N305" s="56"/>
      <c r="O305" s="54"/>
      <c r="P305" s="55"/>
      <c r="Q305" s="55"/>
      <c r="R305" s="55"/>
      <c r="S305" s="56"/>
    </row>
    <row r="306" spans="1:19" ht="21">
      <c r="A306" s="41" t="s">
        <v>327</v>
      </c>
      <c r="B306" s="42"/>
      <c r="C306" s="42"/>
      <c r="D306" s="43"/>
      <c r="E306" s="12">
        <v>8</v>
      </c>
      <c r="F306" s="44">
        <v>8.7899999999999991</v>
      </c>
      <c r="G306" s="45"/>
      <c r="H306" s="63">
        <f>D326+D330+D333+D337+D347+D350+D354+D358</f>
        <v>240000</v>
      </c>
      <c r="I306" s="64"/>
      <c r="J306" s="64"/>
      <c r="K306" s="65"/>
      <c r="L306" s="66">
        <f>H306*100/10546760</f>
        <v>2.2755803678096402</v>
      </c>
      <c r="M306" s="46"/>
      <c r="N306" s="45"/>
      <c r="O306" s="44" t="s">
        <v>32</v>
      </c>
      <c r="P306" s="46"/>
      <c r="Q306" s="46"/>
      <c r="R306" s="46"/>
      <c r="S306" s="45"/>
    </row>
    <row r="307" spans="1:19" ht="21">
      <c r="A307" s="41" t="s">
        <v>328</v>
      </c>
      <c r="B307" s="42"/>
      <c r="C307" s="42"/>
      <c r="D307" s="43"/>
      <c r="E307" s="13"/>
      <c r="F307" s="44"/>
      <c r="G307" s="45"/>
      <c r="H307" s="44"/>
      <c r="I307" s="46"/>
      <c r="J307" s="46"/>
      <c r="K307" s="45"/>
      <c r="L307" s="44"/>
      <c r="M307" s="46"/>
      <c r="N307" s="45"/>
      <c r="O307" s="44"/>
      <c r="P307" s="46"/>
      <c r="Q307" s="46"/>
      <c r="R307" s="46"/>
      <c r="S307" s="45"/>
    </row>
    <row r="308" spans="1:19" ht="21">
      <c r="A308" s="57"/>
      <c r="B308" s="58"/>
      <c r="C308" s="58"/>
      <c r="D308" s="59"/>
      <c r="E308" s="14"/>
      <c r="F308" s="38"/>
      <c r="G308" s="40"/>
      <c r="H308" s="38"/>
      <c r="I308" s="39"/>
      <c r="J308" s="39"/>
      <c r="K308" s="40"/>
      <c r="L308" s="38"/>
      <c r="M308" s="39"/>
      <c r="N308" s="40"/>
      <c r="O308" s="38"/>
      <c r="P308" s="39"/>
      <c r="Q308" s="39"/>
      <c r="R308" s="39"/>
      <c r="S308" s="40"/>
    </row>
    <row r="309" spans="1:19" ht="21">
      <c r="A309" s="49" t="s">
        <v>29</v>
      </c>
      <c r="B309" s="50"/>
      <c r="C309" s="50"/>
      <c r="D309" s="51"/>
      <c r="E309" s="15">
        <v>8</v>
      </c>
      <c r="F309" s="49">
        <v>8.7899999999999991</v>
      </c>
      <c r="G309" s="51"/>
      <c r="H309" s="52">
        <f>H306</f>
        <v>240000</v>
      </c>
      <c r="I309" s="50"/>
      <c r="J309" s="50"/>
      <c r="K309" s="51"/>
      <c r="L309" s="53">
        <v>2.2799999999999998</v>
      </c>
      <c r="M309" s="50"/>
      <c r="N309" s="51"/>
      <c r="O309" s="49"/>
      <c r="P309" s="50"/>
      <c r="Q309" s="50"/>
      <c r="R309" s="50"/>
      <c r="S309" s="51"/>
    </row>
    <row r="310" spans="1:19" ht="2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2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2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2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2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2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2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2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2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2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21">
      <c r="A320" s="3"/>
      <c r="B320" s="3"/>
      <c r="C320" s="3"/>
      <c r="D320" s="3"/>
      <c r="E320" s="3">
        <v>18</v>
      </c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21">
      <c r="A321" s="47" t="s">
        <v>9</v>
      </c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</row>
    <row r="322" spans="1:19" ht="21">
      <c r="A322" s="47" t="s">
        <v>201</v>
      </c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</row>
    <row r="323" spans="1:19" ht="21">
      <c r="A323" s="48" t="s">
        <v>2</v>
      </c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</row>
    <row r="324" spans="1:19" ht="21">
      <c r="A324" s="4" t="s">
        <v>10</v>
      </c>
      <c r="B324" s="4" t="s">
        <v>11</v>
      </c>
      <c r="C324" s="4" t="s">
        <v>12</v>
      </c>
      <c r="D324" s="4" t="s">
        <v>8</v>
      </c>
      <c r="E324" s="4" t="s">
        <v>13</v>
      </c>
      <c r="F324" s="4" t="s">
        <v>30</v>
      </c>
      <c r="G324" s="54" t="s">
        <v>217</v>
      </c>
      <c r="H324" s="55"/>
      <c r="I324" s="56"/>
      <c r="J324" s="49" t="s">
        <v>218</v>
      </c>
      <c r="K324" s="50"/>
      <c r="L324" s="50"/>
      <c r="M324" s="50"/>
      <c r="N324" s="50"/>
      <c r="O324" s="50"/>
      <c r="P324" s="50"/>
      <c r="Q324" s="50"/>
      <c r="R324" s="50"/>
      <c r="S324" s="51"/>
    </row>
    <row r="325" spans="1:19" ht="21">
      <c r="A325" s="8"/>
      <c r="B325" s="8"/>
      <c r="C325" s="8"/>
      <c r="D325" s="8"/>
      <c r="E325" s="8" t="s">
        <v>14</v>
      </c>
      <c r="F325" s="8" t="s">
        <v>14</v>
      </c>
      <c r="G325" s="15" t="s">
        <v>15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 t="s">
        <v>20</v>
      </c>
      <c r="M325" s="15" t="s">
        <v>21</v>
      </c>
      <c r="N325" s="15" t="s">
        <v>22</v>
      </c>
      <c r="O325" s="15" t="s">
        <v>23</v>
      </c>
      <c r="P325" s="16"/>
      <c r="Q325" s="17" t="s">
        <v>24</v>
      </c>
      <c r="R325" s="17" t="s">
        <v>25</v>
      </c>
      <c r="S325" s="18" t="s">
        <v>26</v>
      </c>
    </row>
    <row r="326" spans="1:19" ht="21">
      <c r="A326" s="4">
        <v>1</v>
      </c>
      <c r="B326" s="19" t="s">
        <v>329</v>
      </c>
      <c r="C326" s="19" t="s">
        <v>71</v>
      </c>
      <c r="D326" s="20">
        <v>40000</v>
      </c>
      <c r="E326" s="4" t="s">
        <v>36</v>
      </c>
      <c r="F326" s="4" t="s">
        <v>32</v>
      </c>
      <c r="G326" s="4"/>
      <c r="H326" s="19"/>
      <c r="I326" s="4"/>
      <c r="J326" s="4"/>
      <c r="K326" s="4"/>
      <c r="L326" s="4"/>
      <c r="M326" s="4"/>
      <c r="N326" s="4"/>
      <c r="O326" s="19"/>
      <c r="P326" s="3"/>
      <c r="Q326" s="19"/>
      <c r="R326" s="4"/>
      <c r="S326" s="19"/>
    </row>
    <row r="327" spans="1:19" ht="21">
      <c r="A327" s="12"/>
      <c r="B327" s="13" t="s">
        <v>330</v>
      </c>
      <c r="C327" s="13" t="s">
        <v>72</v>
      </c>
      <c r="D327" s="31"/>
      <c r="E327" s="12"/>
      <c r="F327" s="13"/>
      <c r="G327" s="12"/>
      <c r="H327" s="13"/>
      <c r="I327" s="12"/>
      <c r="J327" s="12" t="s">
        <v>33</v>
      </c>
      <c r="K327" s="12"/>
      <c r="L327" s="12"/>
      <c r="M327" s="12"/>
      <c r="N327" s="12"/>
      <c r="O327" s="13"/>
      <c r="P327" s="3"/>
      <c r="Q327" s="13"/>
      <c r="R327" s="12"/>
      <c r="S327" s="13"/>
    </row>
    <row r="328" spans="1:19" ht="21">
      <c r="A328" s="12"/>
      <c r="B328" s="13"/>
      <c r="C328" s="13" t="s">
        <v>73</v>
      </c>
      <c r="D328" s="31"/>
      <c r="E328" s="12"/>
      <c r="F328" s="13"/>
      <c r="G328" s="12"/>
      <c r="H328" s="13"/>
      <c r="I328" s="12"/>
      <c r="J328" s="13"/>
      <c r="K328" s="12"/>
      <c r="L328" s="12"/>
      <c r="M328" s="12"/>
      <c r="N328" s="12"/>
      <c r="O328" s="13"/>
      <c r="P328" s="3"/>
      <c r="Q328" s="13"/>
      <c r="R328" s="12"/>
      <c r="S328" s="13"/>
    </row>
    <row r="329" spans="1:19" ht="21">
      <c r="A329" s="8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3"/>
      <c r="Q329" s="14"/>
      <c r="R329" s="14"/>
      <c r="S329" s="14"/>
    </row>
    <row r="330" spans="1:19" ht="21">
      <c r="A330" s="4">
        <v>2</v>
      </c>
      <c r="B330" s="19" t="s">
        <v>331</v>
      </c>
      <c r="C330" s="19" t="s">
        <v>44</v>
      </c>
      <c r="D330" s="20">
        <v>80000</v>
      </c>
      <c r="E330" s="4" t="s">
        <v>36</v>
      </c>
      <c r="F330" s="4" t="s">
        <v>32</v>
      </c>
      <c r="G330" s="4"/>
      <c r="H330" s="19"/>
      <c r="I330" s="4" t="s">
        <v>33</v>
      </c>
      <c r="J330" s="4"/>
      <c r="K330" s="4"/>
      <c r="L330" s="4"/>
      <c r="M330" s="4"/>
      <c r="N330" s="4"/>
      <c r="O330" s="4"/>
      <c r="P330" s="3"/>
      <c r="Q330" s="19"/>
      <c r="R330" s="4"/>
      <c r="S330" s="19"/>
    </row>
    <row r="331" spans="1:19" ht="21">
      <c r="A331" s="12"/>
      <c r="B331" s="13" t="s">
        <v>332</v>
      </c>
      <c r="C331" s="13" t="s">
        <v>248</v>
      </c>
      <c r="D331" s="31"/>
      <c r="E331" s="12"/>
      <c r="F331" s="13"/>
      <c r="G331" s="12"/>
      <c r="H331" s="13"/>
      <c r="I331" s="12"/>
      <c r="J331" s="13"/>
      <c r="K331" s="12"/>
      <c r="L331" s="12"/>
      <c r="M331" s="12"/>
      <c r="N331" s="12"/>
      <c r="O331" s="13"/>
      <c r="P331" s="3"/>
      <c r="Q331" s="13"/>
      <c r="R331" s="12"/>
      <c r="S331" s="13"/>
    </row>
    <row r="332" spans="1:19" ht="21">
      <c r="A332" s="8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3"/>
      <c r="Q332" s="14"/>
      <c r="R332" s="14"/>
      <c r="S332" s="14"/>
    </row>
    <row r="333" spans="1:19" ht="21">
      <c r="A333" s="4">
        <v>3</v>
      </c>
      <c r="B333" s="19" t="s">
        <v>333</v>
      </c>
      <c r="C333" s="19" t="s">
        <v>74</v>
      </c>
      <c r="D333" s="20">
        <v>10000</v>
      </c>
      <c r="E333" s="4" t="s">
        <v>215</v>
      </c>
      <c r="F333" s="4" t="s">
        <v>32</v>
      </c>
      <c r="G333" s="4" t="s">
        <v>33</v>
      </c>
      <c r="H333" s="19"/>
      <c r="I333" s="4"/>
      <c r="J333" s="4"/>
      <c r="K333" s="4"/>
      <c r="L333" s="4"/>
      <c r="M333" s="4"/>
      <c r="N333" s="4"/>
      <c r="O333" s="4"/>
      <c r="P333" s="3"/>
      <c r="Q333" s="19"/>
      <c r="R333" s="4"/>
      <c r="S333" s="19"/>
    </row>
    <row r="334" spans="1:19" ht="21">
      <c r="A334" s="12"/>
      <c r="B334" s="13" t="s">
        <v>145</v>
      </c>
      <c r="C334" s="13" t="s">
        <v>75</v>
      </c>
      <c r="D334" s="36"/>
      <c r="E334" s="12" t="s">
        <v>247</v>
      </c>
      <c r="F334" s="24"/>
      <c r="G334" s="12"/>
      <c r="H334" s="13"/>
      <c r="I334" s="12"/>
      <c r="J334" s="13"/>
      <c r="K334" s="12"/>
      <c r="L334" s="12"/>
      <c r="M334" s="12"/>
      <c r="N334" s="12"/>
      <c r="O334" s="13"/>
      <c r="P334" s="3"/>
      <c r="Q334" s="13"/>
      <c r="R334" s="12"/>
      <c r="S334" s="13"/>
    </row>
    <row r="335" spans="1:19" ht="21">
      <c r="A335" s="12"/>
      <c r="B335" s="13"/>
      <c r="C335" s="13" t="s">
        <v>61</v>
      </c>
      <c r="D335" s="31"/>
      <c r="E335" s="12"/>
      <c r="F335" s="13"/>
      <c r="G335" s="12"/>
      <c r="H335" s="13"/>
      <c r="I335" s="12"/>
      <c r="J335" s="13"/>
      <c r="K335" s="12"/>
      <c r="L335" s="12"/>
      <c r="M335" s="12"/>
      <c r="N335" s="12"/>
      <c r="O335" s="13"/>
      <c r="P335" s="3"/>
      <c r="Q335" s="13"/>
      <c r="R335" s="12"/>
      <c r="S335" s="13"/>
    </row>
    <row r="336" spans="1:19" ht="21">
      <c r="A336" s="8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3"/>
      <c r="Q336" s="14"/>
      <c r="R336" s="14"/>
      <c r="S336" s="14"/>
    </row>
    <row r="337" spans="1:19" ht="21">
      <c r="A337" s="4">
        <v>4</v>
      </c>
      <c r="B337" s="19" t="s">
        <v>76</v>
      </c>
      <c r="C337" s="19" t="s">
        <v>77</v>
      </c>
      <c r="D337" s="20">
        <v>50000</v>
      </c>
      <c r="E337" s="4" t="s">
        <v>36</v>
      </c>
      <c r="F337" s="4" t="s">
        <v>32</v>
      </c>
      <c r="G337" s="4"/>
      <c r="H337" s="19"/>
      <c r="I337" s="4" t="s">
        <v>33</v>
      </c>
      <c r="J337" s="4"/>
      <c r="K337" s="4"/>
      <c r="L337" s="4"/>
      <c r="M337" s="4"/>
      <c r="N337" s="4"/>
      <c r="O337" s="4"/>
      <c r="P337" s="3"/>
      <c r="Q337" s="19"/>
      <c r="R337" s="4"/>
      <c r="S337" s="19"/>
    </row>
    <row r="338" spans="1:19" ht="21">
      <c r="A338" s="12"/>
      <c r="B338" s="13"/>
      <c r="C338" s="13" t="s">
        <v>78</v>
      </c>
      <c r="D338" s="31"/>
      <c r="E338" s="12"/>
      <c r="F338" s="13"/>
      <c r="G338" s="12"/>
      <c r="H338" s="13"/>
      <c r="I338" s="12"/>
      <c r="J338" s="13"/>
      <c r="K338" s="12"/>
      <c r="L338" s="12"/>
      <c r="M338" s="12"/>
      <c r="N338" s="12"/>
      <c r="O338" s="13"/>
      <c r="P338" s="3"/>
      <c r="Q338" s="13"/>
      <c r="R338" s="12"/>
      <c r="S338" s="13"/>
    </row>
    <row r="339" spans="1:19" ht="21">
      <c r="A339" s="12"/>
      <c r="B339" s="13"/>
      <c r="C339" s="13"/>
      <c r="D339" s="31"/>
      <c r="E339" s="12"/>
      <c r="F339" s="13"/>
      <c r="G339" s="12"/>
      <c r="H339" s="13"/>
      <c r="I339" s="12"/>
      <c r="J339" s="13"/>
      <c r="K339" s="12"/>
      <c r="L339" s="12"/>
      <c r="M339" s="12"/>
      <c r="N339" s="12"/>
      <c r="O339" s="13"/>
      <c r="P339" s="3"/>
      <c r="Q339" s="13"/>
      <c r="R339" s="12"/>
      <c r="S339" s="13"/>
    </row>
    <row r="340" spans="1:19" ht="2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3"/>
      <c r="Q340" s="14"/>
      <c r="R340" s="14"/>
      <c r="S340" s="14"/>
    </row>
    <row r="341" spans="1:19" ht="21">
      <c r="A341" s="3"/>
      <c r="B341" s="3"/>
      <c r="C341" s="3"/>
      <c r="D341" s="3"/>
      <c r="E341" s="3">
        <v>19</v>
      </c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21">
      <c r="A342" s="47" t="s">
        <v>9</v>
      </c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</row>
    <row r="343" spans="1:19" ht="21">
      <c r="A343" s="47" t="s">
        <v>201</v>
      </c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</row>
    <row r="344" spans="1:19" ht="21">
      <c r="A344" s="48" t="s">
        <v>2</v>
      </c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</row>
    <row r="345" spans="1:19" ht="21">
      <c r="A345" s="4" t="s">
        <v>10</v>
      </c>
      <c r="B345" s="4" t="s">
        <v>11</v>
      </c>
      <c r="C345" s="4" t="s">
        <v>12</v>
      </c>
      <c r="D345" s="4" t="s">
        <v>8</v>
      </c>
      <c r="E345" s="4" t="s">
        <v>13</v>
      </c>
      <c r="F345" s="4" t="s">
        <v>30</v>
      </c>
      <c r="G345" s="54" t="s">
        <v>217</v>
      </c>
      <c r="H345" s="55"/>
      <c r="I345" s="56"/>
      <c r="J345" s="49" t="s">
        <v>218</v>
      </c>
      <c r="K345" s="50"/>
      <c r="L345" s="50"/>
      <c r="M345" s="50"/>
      <c r="N345" s="50"/>
      <c r="O345" s="50"/>
      <c r="P345" s="50"/>
      <c r="Q345" s="50"/>
      <c r="R345" s="50"/>
      <c r="S345" s="51"/>
    </row>
    <row r="346" spans="1:19" ht="21">
      <c r="A346" s="8"/>
      <c r="B346" s="8"/>
      <c r="C346" s="8"/>
      <c r="D346" s="8"/>
      <c r="E346" s="8" t="s">
        <v>14</v>
      </c>
      <c r="F346" s="8" t="s">
        <v>14</v>
      </c>
      <c r="G346" s="15" t="s">
        <v>15</v>
      </c>
      <c r="H346" s="15" t="s">
        <v>16</v>
      </c>
      <c r="I346" s="15" t="s">
        <v>17</v>
      </c>
      <c r="J346" s="15" t="s">
        <v>18</v>
      </c>
      <c r="K346" s="15" t="s">
        <v>19</v>
      </c>
      <c r="L346" s="15" t="s">
        <v>20</v>
      </c>
      <c r="M346" s="15" t="s">
        <v>21</v>
      </c>
      <c r="N346" s="15" t="s">
        <v>22</v>
      </c>
      <c r="O346" s="15" t="s">
        <v>23</v>
      </c>
      <c r="P346" s="16"/>
      <c r="Q346" s="17" t="s">
        <v>24</v>
      </c>
      <c r="R346" s="17" t="s">
        <v>25</v>
      </c>
      <c r="S346" s="18" t="s">
        <v>26</v>
      </c>
    </row>
    <row r="347" spans="1:19" ht="21">
      <c r="A347" s="4">
        <v>5</v>
      </c>
      <c r="B347" s="19" t="s">
        <v>334</v>
      </c>
      <c r="C347" s="19" t="s">
        <v>39</v>
      </c>
      <c r="D347" s="20">
        <v>10000</v>
      </c>
      <c r="E347" s="4" t="s">
        <v>250</v>
      </c>
      <c r="F347" s="4" t="s">
        <v>32</v>
      </c>
      <c r="G347" s="4"/>
      <c r="H347" s="19"/>
      <c r="I347" s="4" t="s">
        <v>33</v>
      </c>
      <c r="J347" s="4"/>
      <c r="K347" s="4"/>
      <c r="L347" s="4"/>
      <c r="M347" s="4"/>
      <c r="N347" s="4"/>
      <c r="O347" s="19"/>
      <c r="P347" s="3"/>
      <c r="Q347" s="19"/>
      <c r="R347" s="4"/>
      <c r="S347" s="19"/>
    </row>
    <row r="348" spans="1:19" ht="21">
      <c r="A348" s="12"/>
      <c r="B348" s="13" t="s">
        <v>62</v>
      </c>
      <c r="C348" s="13" t="s">
        <v>249</v>
      </c>
      <c r="D348" s="31"/>
      <c r="E348" s="12"/>
      <c r="F348" s="13"/>
      <c r="G348" s="12"/>
      <c r="H348" s="13"/>
      <c r="I348" s="12"/>
      <c r="J348" s="13"/>
      <c r="K348" s="12"/>
      <c r="L348" s="12"/>
      <c r="M348" s="12"/>
      <c r="N348" s="12"/>
      <c r="O348" s="13"/>
      <c r="P348" s="3"/>
      <c r="Q348" s="13"/>
      <c r="R348" s="12"/>
      <c r="S348" s="13"/>
    </row>
    <row r="349" spans="1:19" ht="21">
      <c r="A349" s="8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3"/>
      <c r="Q349" s="14"/>
      <c r="R349" s="14"/>
      <c r="S349" s="14"/>
    </row>
    <row r="350" spans="1:19" ht="21">
      <c r="A350" s="4">
        <v>6</v>
      </c>
      <c r="B350" s="19" t="s">
        <v>335</v>
      </c>
      <c r="C350" s="19" t="s">
        <v>79</v>
      </c>
      <c r="D350" s="20">
        <v>15000</v>
      </c>
      <c r="E350" s="4" t="s">
        <v>82</v>
      </c>
      <c r="F350" s="4" t="s">
        <v>32</v>
      </c>
      <c r="G350" s="4"/>
      <c r="H350" s="19"/>
      <c r="I350" s="4" t="s">
        <v>33</v>
      </c>
      <c r="J350" s="4" t="s">
        <v>33</v>
      </c>
      <c r="K350" s="4" t="s">
        <v>33</v>
      </c>
      <c r="L350" s="4"/>
      <c r="M350" s="4"/>
      <c r="N350" s="4"/>
      <c r="O350" s="19"/>
      <c r="P350" s="3"/>
      <c r="Q350" s="19"/>
      <c r="R350" s="4"/>
      <c r="S350" s="19"/>
    </row>
    <row r="351" spans="1:19" ht="21">
      <c r="A351" s="12"/>
      <c r="B351" s="13" t="s">
        <v>336</v>
      </c>
      <c r="C351" s="13" t="s">
        <v>80</v>
      </c>
      <c r="D351" s="31"/>
      <c r="E351" s="12" t="s">
        <v>54</v>
      </c>
      <c r="F351" s="13"/>
      <c r="G351" s="12"/>
      <c r="H351" s="13"/>
      <c r="I351" s="12"/>
      <c r="J351" s="13"/>
      <c r="K351" s="12"/>
      <c r="L351" s="12"/>
      <c r="M351" s="12"/>
      <c r="N351" s="12"/>
      <c r="O351" s="13"/>
      <c r="P351" s="3"/>
      <c r="Q351" s="13"/>
      <c r="R351" s="12"/>
      <c r="S351" s="13"/>
    </row>
    <row r="352" spans="1:19" ht="21">
      <c r="A352" s="12"/>
      <c r="B352" s="13"/>
      <c r="C352" s="13" t="s">
        <v>81</v>
      </c>
      <c r="D352" s="31"/>
      <c r="E352" s="12" t="s">
        <v>55</v>
      </c>
      <c r="F352" s="13"/>
      <c r="G352" s="12"/>
      <c r="H352" s="13"/>
      <c r="I352" s="12"/>
      <c r="J352" s="13"/>
      <c r="K352" s="12"/>
      <c r="L352" s="12"/>
      <c r="M352" s="12"/>
      <c r="N352" s="12"/>
      <c r="O352" s="13"/>
      <c r="P352" s="3"/>
      <c r="Q352" s="13"/>
      <c r="R352" s="12"/>
      <c r="S352" s="13"/>
    </row>
    <row r="353" spans="1:19" ht="21">
      <c r="A353" s="8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3"/>
      <c r="Q353" s="14"/>
      <c r="R353" s="14"/>
      <c r="S353" s="14"/>
    </row>
    <row r="354" spans="1:19" ht="21">
      <c r="A354" s="4">
        <v>7</v>
      </c>
      <c r="B354" s="19" t="s">
        <v>337</v>
      </c>
      <c r="C354" s="19" t="s">
        <v>79</v>
      </c>
      <c r="D354" s="20">
        <v>20000</v>
      </c>
      <c r="E354" s="4" t="s">
        <v>84</v>
      </c>
      <c r="F354" s="4" t="s">
        <v>32</v>
      </c>
      <c r="G354" s="4"/>
      <c r="H354" s="19"/>
      <c r="I354" s="4" t="s">
        <v>33</v>
      </c>
      <c r="J354" s="4" t="s">
        <v>33</v>
      </c>
      <c r="K354" s="4" t="s">
        <v>33</v>
      </c>
      <c r="L354" s="4"/>
      <c r="M354" s="4"/>
      <c r="N354" s="4"/>
      <c r="O354" s="19"/>
      <c r="P354" s="3"/>
      <c r="Q354" s="19"/>
      <c r="R354" s="4"/>
      <c r="S354" s="19"/>
    </row>
    <row r="355" spans="1:19" ht="21">
      <c r="A355" s="12"/>
      <c r="B355" s="13" t="s">
        <v>63</v>
      </c>
      <c r="C355" s="13" t="s">
        <v>83</v>
      </c>
      <c r="D355" s="31"/>
      <c r="E355" s="12" t="s">
        <v>63</v>
      </c>
      <c r="F355" s="13"/>
      <c r="G355" s="12"/>
      <c r="H355" s="13"/>
      <c r="I355" s="12"/>
      <c r="J355" s="13"/>
      <c r="K355" s="12"/>
      <c r="L355" s="12"/>
      <c r="M355" s="12"/>
      <c r="N355" s="12"/>
      <c r="O355" s="13"/>
      <c r="P355" s="3"/>
      <c r="Q355" s="13"/>
      <c r="R355" s="12"/>
      <c r="S355" s="13"/>
    </row>
    <row r="356" spans="1:19" ht="21">
      <c r="A356" s="12"/>
      <c r="B356" s="13"/>
      <c r="C356" s="13" t="s">
        <v>63</v>
      </c>
      <c r="D356" s="31"/>
      <c r="E356" s="12"/>
      <c r="F356" s="13"/>
      <c r="G356" s="12"/>
      <c r="H356" s="13"/>
      <c r="I356" s="12"/>
      <c r="J356" s="13"/>
      <c r="K356" s="12"/>
      <c r="L356" s="12"/>
      <c r="M356" s="12"/>
      <c r="N356" s="12"/>
      <c r="O356" s="13"/>
      <c r="P356" s="3"/>
      <c r="Q356" s="13"/>
      <c r="R356" s="12"/>
      <c r="S356" s="13"/>
    </row>
    <row r="357" spans="1:19" ht="21">
      <c r="A357" s="8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3"/>
      <c r="Q357" s="14"/>
      <c r="R357" s="14"/>
      <c r="S357" s="14"/>
    </row>
    <row r="358" spans="1:19" ht="21">
      <c r="A358" s="4">
        <v>8</v>
      </c>
      <c r="B358" s="19" t="s">
        <v>338</v>
      </c>
      <c r="C358" s="19" t="s">
        <v>251</v>
      </c>
      <c r="D358" s="20">
        <v>15000</v>
      </c>
      <c r="E358" s="4" t="s">
        <v>84</v>
      </c>
      <c r="F358" s="4" t="s">
        <v>32</v>
      </c>
      <c r="G358" s="4"/>
      <c r="H358" s="19"/>
      <c r="I358" s="4" t="s">
        <v>33</v>
      </c>
      <c r="J358" s="4"/>
      <c r="K358" s="4"/>
      <c r="L358" s="4"/>
      <c r="M358" s="4"/>
      <c r="N358" s="4"/>
      <c r="O358" s="19"/>
      <c r="P358" s="3"/>
      <c r="Q358" s="19"/>
      <c r="R358" s="4"/>
      <c r="S358" s="19"/>
    </row>
    <row r="359" spans="1:19" ht="21">
      <c r="A359" s="12"/>
      <c r="B359" s="13" t="s">
        <v>253</v>
      </c>
      <c r="C359" s="13" t="s">
        <v>252</v>
      </c>
      <c r="D359" s="31"/>
      <c r="E359" s="12" t="s">
        <v>63</v>
      </c>
      <c r="F359" s="13"/>
      <c r="G359" s="12"/>
      <c r="H359" s="13"/>
      <c r="I359" s="12"/>
      <c r="J359" s="13"/>
      <c r="K359" s="12"/>
      <c r="L359" s="12"/>
      <c r="M359" s="12"/>
      <c r="N359" s="12"/>
      <c r="O359" s="13"/>
      <c r="P359" s="3"/>
      <c r="Q359" s="13"/>
      <c r="R359" s="12"/>
      <c r="S359" s="13"/>
    </row>
    <row r="360" spans="1:19" ht="21">
      <c r="A360" s="12"/>
      <c r="B360" s="13"/>
      <c r="C360" s="13" t="s">
        <v>253</v>
      </c>
      <c r="D360" s="31"/>
      <c r="E360" s="12"/>
      <c r="F360" s="13"/>
      <c r="G360" s="12"/>
      <c r="H360" s="13"/>
      <c r="I360" s="12"/>
      <c r="J360" s="13"/>
      <c r="K360" s="12"/>
      <c r="L360" s="12"/>
      <c r="M360" s="12"/>
      <c r="N360" s="12"/>
      <c r="O360" s="13"/>
      <c r="P360" s="3"/>
      <c r="Q360" s="13"/>
      <c r="R360" s="12"/>
      <c r="S360" s="13"/>
    </row>
    <row r="361" spans="1:19" ht="21">
      <c r="A361" s="8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3"/>
      <c r="Q361" s="14"/>
      <c r="R361" s="14"/>
      <c r="S361" s="14"/>
    </row>
    <row r="362" spans="1:19" ht="21">
      <c r="A362" s="3"/>
      <c r="B362" s="3"/>
      <c r="C362" s="3"/>
      <c r="D362" s="3"/>
      <c r="E362" s="3">
        <v>20</v>
      </c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21">
      <c r="A363" s="47" t="s">
        <v>0</v>
      </c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</row>
    <row r="364" spans="1:19" ht="21">
      <c r="A364" s="47" t="s">
        <v>201</v>
      </c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</row>
    <row r="365" spans="1:19" ht="21">
      <c r="A365" s="48" t="s">
        <v>2</v>
      </c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</row>
    <row r="366" spans="1:19" ht="21">
      <c r="A366" s="54" t="s">
        <v>3</v>
      </c>
      <c r="B366" s="55"/>
      <c r="C366" s="55"/>
      <c r="D366" s="56"/>
      <c r="E366" s="4" t="s">
        <v>7</v>
      </c>
      <c r="F366" s="54" t="s">
        <v>5</v>
      </c>
      <c r="G366" s="56"/>
      <c r="H366" s="54" t="s">
        <v>7</v>
      </c>
      <c r="I366" s="55"/>
      <c r="J366" s="55"/>
      <c r="K366" s="56"/>
      <c r="L366" s="5" t="s">
        <v>5</v>
      </c>
      <c r="M366" s="6"/>
      <c r="N366" s="7"/>
      <c r="O366" s="54" t="s">
        <v>4</v>
      </c>
      <c r="P366" s="55"/>
      <c r="Q366" s="55"/>
      <c r="R366" s="55"/>
      <c r="S366" s="56"/>
    </row>
    <row r="367" spans="1:19" ht="21">
      <c r="A367" s="38"/>
      <c r="B367" s="39"/>
      <c r="C367" s="39"/>
      <c r="D367" s="40"/>
      <c r="E367" s="8" t="s">
        <v>31</v>
      </c>
      <c r="F367" s="38" t="s">
        <v>6</v>
      </c>
      <c r="G367" s="40"/>
      <c r="H367" s="38" t="s">
        <v>8</v>
      </c>
      <c r="I367" s="39"/>
      <c r="J367" s="39"/>
      <c r="K367" s="40"/>
      <c r="L367" s="9" t="s">
        <v>27</v>
      </c>
      <c r="M367" s="10"/>
      <c r="N367" s="11"/>
      <c r="O367" s="38"/>
      <c r="P367" s="39"/>
      <c r="Q367" s="39"/>
      <c r="R367" s="39"/>
      <c r="S367" s="40"/>
    </row>
    <row r="368" spans="1:19" ht="21">
      <c r="A368" s="60" t="s">
        <v>189</v>
      </c>
      <c r="B368" s="61"/>
      <c r="C368" s="61"/>
      <c r="D368" s="62"/>
      <c r="E368" s="4"/>
      <c r="F368" s="54"/>
      <c r="G368" s="56"/>
      <c r="H368" s="54"/>
      <c r="I368" s="55"/>
      <c r="J368" s="55"/>
      <c r="K368" s="56"/>
      <c r="L368" s="54"/>
      <c r="M368" s="55"/>
      <c r="N368" s="56"/>
      <c r="O368" s="54"/>
      <c r="P368" s="55"/>
      <c r="Q368" s="55"/>
      <c r="R368" s="55"/>
      <c r="S368" s="56"/>
    </row>
    <row r="369" spans="1:19" ht="21">
      <c r="A369" s="41" t="s">
        <v>339</v>
      </c>
      <c r="B369" s="42"/>
      <c r="C369" s="42"/>
      <c r="D369" s="43"/>
      <c r="E369" s="12">
        <v>4</v>
      </c>
      <c r="F369" s="44">
        <v>4.3899999999999997</v>
      </c>
      <c r="G369" s="45"/>
      <c r="H369" s="63">
        <f>D389+D392+D395+D398</f>
        <v>133000</v>
      </c>
      <c r="I369" s="64"/>
      <c r="J369" s="64"/>
      <c r="K369" s="65"/>
      <c r="L369" s="66">
        <f>H369*100/10546760</f>
        <v>1.2610507871611756</v>
      </c>
      <c r="M369" s="46"/>
      <c r="N369" s="45"/>
      <c r="O369" s="44" t="s">
        <v>188</v>
      </c>
      <c r="P369" s="46"/>
      <c r="Q369" s="46"/>
      <c r="R369" s="46"/>
      <c r="S369" s="45"/>
    </row>
    <row r="370" spans="1:19" ht="21">
      <c r="A370" s="41" t="s">
        <v>340</v>
      </c>
      <c r="B370" s="42"/>
      <c r="C370" s="42"/>
      <c r="D370" s="43"/>
      <c r="E370" s="13"/>
      <c r="F370" s="44"/>
      <c r="G370" s="45"/>
      <c r="H370" s="44"/>
      <c r="I370" s="46"/>
      <c r="J370" s="46"/>
      <c r="K370" s="45"/>
      <c r="L370" s="44"/>
      <c r="M370" s="46"/>
      <c r="N370" s="45"/>
      <c r="O370" s="44"/>
      <c r="P370" s="46"/>
      <c r="Q370" s="46"/>
      <c r="R370" s="46"/>
      <c r="S370" s="45"/>
    </row>
    <row r="371" spans="1:19" ht="21">
      <c r="A371" s="57"/>
      <c r="B371" s="58"/>
      <c r="C371" s="58"/>
      <c r="D371" s="59"/>
      <c r="E371" s="14"/>
      <c r="F371" s="38"/>
      <c r="G371" s="40"/>
      <c r="H371" s="38"/>
      <c r="I371" s="39"/>
      <c r="J371" s="39"/>
      <c r="K371" s="40"/>
      <c r="L371" s="38"/>
      <c r="M371" s="39"/>
      <c r="N371" s="40"/>
      <c r="O371" s="38"/>
      <c r="P371" s="39"/>
      <c r="Q371" s="39"/>
      <c r="R371" s="39"/>
      <c r="S371" s="40"/>
    </row>
    <row r="372" spans="1:19" ht="21">
      <c r="A372" s="49" t="s">
        <v>29</v>
      </c>
      <c r="B372" s="50"/>
      <c r="C372" s="50"/>
      <c r="D372" s="51"/>
      <c r="E372" s="15">
        <v>4</v>
      </c>
      <c r="F372" s="49">
        <v>4.3899999999999997</v>
      </c>
      <c r="G372" s="51"/>
      <c r="H372" s="52">
        <f>H369</f>
        <v>133000</v>
      </c>
      <c r="I372" s="50"/>
      <c r="J372" s="50"/>
      <c r="K372" s="51"/>
      <c r="L372" s="53">
        <v>1.26</v>
      </c>
      <c r="M372" s="50"/>
      <c r="N372" s="51"/>
      <c r="O372" s="49"/>
      <c r="P372" s="50"/>
      <c r="Q372" s="50"/>
      <c r="R372" s="50"/>
      <c r="S372" s="51"/>
    </row>
    <row r="373" spans="1:19" ht="2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2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2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2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2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2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2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2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2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2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21">
      <c r="A383" s="3"/>
      <c r="B383" s="3"/>
      <c r="C383" s="3"/>
      <c r="D383" s="3"/>
      <c r="E383" s="3">
        <v>21</v>
      </c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21">
      <c r="A384" s="47" t="s">
        <v>9</v>
      </c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</row>
    <row r="385" spans="1:19" ht="21">
      <c r="A385" s="47" t="s">
        <v>201</v>
      </c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</row>
    <row r="386" spans="1:19" ht="21">
      <c r="A386" s="48" t="s">
        <v>2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</row>
    <row r="387" spans="1:19" ht="21">
      <c r="A387" s="4" t="s">
        <v>10</v>
      </c>
      <c r="B387" s="4" t="s">
        <v>11</v>
      </c>
      <c r="C387" s="4" t="s">
        <v>12</v>
      </c>
      <c r="D387" s="4" t="s">
        <v>8</v>
      </c>
      <c r="E387" s="4" t="s">
        <v>13</v>
      </c>
      <c r="F387" s="4" t="s">
        <v>30</v>
      </c>
      <c r="G387" s="54" t="s">
        <v>217</v>
      </c>
      <c r="H387" s="55"/>
      <c r="I387" s="56"/>
      <c r="J387" s="49" t="s">
        <v>218</v>
      </c>
      <c r="K387" s="50"/>
      <c r="L387" s="50"/>
      <c r="M387" s="50"/>
      <c r="N387" s="50"/>
      <c r="O387" s="50"/>
      <c r="P387" s="50"/>
      <c r="Q387" s="50"/>
      <c r="R387" s="50"/>
      <c r="S387" s="51"/>
    </row>
    <row r="388" spans="1:19" ht="21">
      <c r="A388" s="8"/>
      <c r="B388" s="8"/>
      <c r="C388" s="8"/>
      <c r="D388" s="8"/>
      <c r="E388" s="8" t="s">
        <v>14</v>
      </c>
      <c r="F388" s="8" t="s">
        <v>14</v>
      </c>
      <c r="G388" s="15" t="s">
        <v>15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 t="s">
        <v>20</v>
      </c>
      <c r="M388" s="15" t="s">
        <v>21</v>
      </c>
      <c r="N388" s="15" t="s">
        <v>22</v>
      </c>
      <c r="O388" s="15" t="s">
        <v>23</v>
      </c>
      <c r="P388" s="16"/>
      <c r="Q388" s="17" t="s">
        <v>24</v>
      </c>
      <c r="R388" s="17" t="s">
        <v>25</v>
      </c>
      <c r="S388" s="18" t="s">
        <v>26</v>
      </c>
    </row>
    <row r="389" spans="1:19" ht="21">
      <c r="A389" s="4">
        <v>1</v>
      </c>
      <c r="B389" s="19" t="s">
        <v>85</v>
      </c>
      <c r="C389" s="19" t="s">
        <v>86</v>
      </c>
      <c r="D389" s="20">
        <v>108000</v>
      </c>
      <c r="E389" s="4" t="s">
        <v>36</v>
      </c>
      <c r="F389" s="4" t="s">
        <v>35</v>
      </c>
      <c r="G389" s="4" t="s">
        <v>33</v>
      </c>
      <c r="H389" s="4" t="s">
        <v>33</v>
      </c>
      <c r="I389" s="4" t="s">
        <v>33</v>
      </c>
      <c r="J389" s="4" t="s">
        <v>33</v>
      </c>
      <c r="K389" s="4" t="s">
        <v>33</v>
      </c>
      <c r="L389" s="4" t="s">
        <v>33</v>
      </c>
      <c r="M389" s="4" t="s">
        <v>33</v>
      </c>
      <c r="N389" s="4" t="s">
        <v>33</v>
      </c>
      <c r="O389" s="4" t="s">
        <v>33</v>
      </c>
      <c r="P389" s="3"/>
      <c r="Q389" s="4" t="s">
        <v>33</v>
      </c>
      <c r="R389" s="4" t="s">
        <v>33</v>
      </c>
      <c r="S389" s="4" t="s">
        <v>33</v>
      </c>
    </row>
    <row r="390" spans="1:19" ht="21">
      <c r="A390" s="12"/>
      <c r="B390" s="13"/>
      <c r="C390" s="13" t="s">
        <v>87</v>
      </c>
      <c r="D390" s="31"/>
      <c r="E390" s="12"/>
      <c r="F390" s="13"/>
      <c r="G390" s="12"/>
      <c r="H390" s="13"/>
      <c r="I390" s="12"/>
      <c r="J390" s="13"/>
      <c r="K390" s="12"/>
      <c r="L390" s="12"/>
      <c r="M390" s="12"/>
      <c r="N390" s="12"/>
      <c r="O390" s="13"/>
      <c r="P390" s="3"/>
      <c r="Q390" s="13"/>
      <c r="R390" s="12"/>
      <c r="S390" s="13"/>
    </row>
    <row r="391" spans="1:19" ht="21">
      <c r="A391" s="8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3"/>
      <c r="Q391" s="14"/>
      <c r="R391" s="14"/>
      <c r="S391" s="14"/>
    </row>
    <row r="392" spans="1:19" ht="21">
      <c r="A392" s="4">
        <v>2</v>
      </c>
      <c r="B392" s="19" t="s">
        <v>341</v>
      </c>
      <c r="C392" s="19" t="s">
        <v>89</v>
      </c>
      <c r="D392" s="20">
        <v>10000</v>
      </c>
      <c r="E392" s="4" t="s">
        <v>63</v>
      </c>
      <c r="F392" s="4" t="s">
        <v>35</v>
      </c>
      <c r="G392" s="4"/>
      <c r="H392" s="19"/>
      <c r="I392" s="4"/>
      <c r="J392" s="4"/>
      <c r="K392" s="4" t="s">
        <v>33</v>
      </c>
      <c r="L392" s="4"/>
      <c r="M392" s="4"/>
      <c r="N392" s="4"/>
      <c r="O392" s="19"/>
      <c r="P392" s="3"/>
      <c r="Q392" s="19"/>
      <c r="R392" s="4"/>
      <c r="S392" s="19"/>
    </row>
    <row r="393" spans="1:19" ht="21">
      <c r="A393" s="12"/>
      <c r="B393" s="13" t="s">
        <v>342</v>
      </c>
      <c r="C393" s="13" t="s">
        <v>254</v>
      </c>
      <c r="D393" s="31"/>
      <c r="E393" s="12"/>
      <c r="F393" s="13"/>
      <c r="G393" s="12"/>
      <c r="H393" s="13"/>
      <c r="I393" s="12"/>
      <c r="J393" s="13"/>
      <c r="K393" s="12"/>
      <c r="L393" s="12"/>
      <c r="M393" s="12"/>
      <c r="N393" s="12"/>
      <c r="O393" s="13"/>
      <c r="P393" s="3"/>
      <c r="Q393" s="13"/>
      <c r="R393" s="12"/>
      <c r="S393" s="13"/>
    </row>
    <row r="394" spans="1:19" ht="21">
      <c r="A394" s="8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3"/>
      <c r="Q394" s="14"/>
      <c r="R394" s="14"/>
      <c r="S394" s="14"/>
    </row>
    <row r="395" spans="1:19" ht="21">
      <c r="A395" s="4">
        <v>3</v>
      </c>
      <c r="B395" s="19" t="s">
        <v>343</v>
      </c>
      <c r="C395" s="19" t="s">
        <v>255</v>
      </c>
      <c r="D395" s="20">
        <v>5000</v>
      </c>
      <c r="E395" s="4" t="s">
        <v>36</v>
      </c>
      <c r="F395" s="4" t="s">
        <v>35</v>
      </c>
      <c r="G395" s="4" t="s">
        <v>33</v>
      </c>
      <c r="H395" s="4" t="s">
        <v>33</v>
      </c>
      <c r="I395" s="4" t="s">
        <v>33</v>
      </c>
      <c r="J395" s="4" t="s">
        <v>33</v>
      </c>
      <c r="K395" s="4" t="s">
        <v>33</v>
      </c>
      <c r="L395" s="4" t="s">
        <v>33</v>
      </c>
      <c r="M395" s="4" t="s">
        <v>33</v>
      </c>
      <c r="N395" s="4" t="s">
        <v>33</v>
      </c>
      <c r="O395" s="4" t="s">
        <v>33</v>
      </c>
      <c r="P395" s="3"/>
      <c r="Q395" s="4" t="s">
        <v>33</v>
      </c>
      <c r="R395" s="4" t="s">
        <v>33</v>
      </c>
      <c r="S395" s="4" t="s">
        <v>33</v>
      </c>
    </row>
    <row r="396" spans="1:19" ht="21">
      <c r="A396" s="12"/>
      <c r="B396" s="37">
        <v>2558</v>
      </c>
      <c r="C396" s="13" t="s">
        <v>256</v>
      </c>
      <c r="D396" s="31"/>
      <c r="E396" s="12"/>
      <c r="F396" s="13"/>
      <c r="G396" s="12"/>
      <c r="H396" s="13"/>
      <c r="I396" s="12"/>
      <c r="J396" s="13"/>
      <c r="K396" s="12"/>
      <c r="L396" s="12"/>
      <c r="M396" s="12"/>
      <c r="N396" s="12"/>
      <c r="O396" s="13"/>
      <c r="P396" s="3"/>
      <c r="Q396" s="13"/>
      <c r="R396" s="12"/>
      <c r="S396" s="13"/>
    </row>
    <row r="397" spans="1:19" ht="21">
      <c r="A397" s="8"/>
      <c r="B397" s="14"/>
      <c r="C397" s="32">
        <v>2558</v>
      </c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3"/>
      <c r="Q397" s="14"/>
      <c r="R397" s="14"/>
      <c r="S397" s="14"/>
    </row>
    <row r="398" spans="1:19" ht="21">
      <c r="A398" s="4">
        <v>4</v>
      </c>
      <c r="B398" s="19" t="s">
        <v>344</v>
      </c>
      <c r="C398" s="19" t="s">
        <v>255</v>
      </c>
      <c r="D398" s="20">
        <v>10000</v>
      </c>
      <c r="E398" s="4" t="s">
        <v>36</v>
      </c>
      <c r="F398" s="4" t="s">
        <v>35</v>
      </c>
      <c r="G398" s="4" t="s">
        <v>33</v>
      </c>
      <c r="H398" s="4" t="s">
        <v>33</v>
      </c>
      <c r="I398" s="4" t="s">
        <v>33</v>
      </c>
      <c r="J398" s="4" t="s">
        <v>33</v>
      </c>
      <c r="K398" s="4" t="s">
        <v>33</v>
      </c>
      <c r="L398" s="4" t="s">
        <v>33</v>
      </c>
      <c r="M398" s="4" t="s">
        <v>33</v>
      </c>
      <c r="N398" s="4" t="s">
        <v>33</v>
      </c>
      <c r="O398" s="4" t="s">
        <v>33</v>
      </c>
      <c r="P398" s="3"/>
      <c r="Q398" s="4" t="s">
        <v>33</v>
      </c>
      <c r="R398" s="4" t="s">
        <v>33</v>
      </c>
      <c r="S398" s="4" t="s">
        <v>33</v>
      </c>
    </row>
    <row r="399" spans="1:19" ht="21">
      <c r="A399" s="12"/>
      <c r="B399" s="13" t="s">
        <v>258</v>
      </c>
      <c r="C399" s="13" t="s">
        <v>257</v>
      </c>
      <c r="D399" s="31"/>
      <c r="E399" s="12"/>
      <c r="F399" s="13"/>
      <c r="G399" s="12"/>
      <c r="H399" s="13"/>
      <c r="I399" s="12"/>
      <c r="J399" s="13"/>
      <c r="K399" s="12"/>
      <c r="L399" s="12"/>
      <c r="M399" s="12"/>
      <c r="N399" s="12"/>
      <c r="O399" s="13"/>
      <c r="P399" s="3"/>
      <c r="Q399" s="13"/>
      <c r="R399" s="12"/>
      <c r="S399" s="13"/>
    </row>
    <row r="400" spans="1:19" ht="21">
      <c r="A400" s="8"/>
      <c r="B400" s="14"/>
      <c r="C400" s="32" t="s">
        <v>258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3"/>
      <c r="Q400" s="14"/>
      <c r="R400" s="14"/>
      <c r="S400" s="14"/>
    </row>
    <row r="401" spans="1:19" ht="2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2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2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21">
      <c r="A404" s="3"/>
      <c r="B404" s="3"/>
      <c r="C404" s="3"/>
      <c r="D404" s="3"/>
      <c r="E404" s="3">
        <v>22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21">
      <c r="A405" s="47" t="s">
        <v>0</v>
      </c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</row>
    <row r="406" spans="1:19" ht="21">
      <c r="A406" s="47" t="s">
        <v>201</v>
      </c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</row>
    <row r="407" spans="1:19" ht="21">
      <c r="A407" s="48" t="s">
        <v>2</v>
      </c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</row>
    <row r="408" spans="1:19" ht="21">
      <c r="A408" s="54" t="s">
        <v>3</v>
      </c>
      <c r="B408" s="55"/>
      <c r="C408" s="55"/>
      <c r="D408" s="56"/>
      <c r="E408" s="4" t="s">
        <v>7</v>
      </c>
      <c r="F408" s="54" t="s">
        <v>5</v>
      </c>
      <c r="G408" s="56"/>
      <c r="H408" s="54" t="s">
        <v>7</v>
      </c>
      <c r="I408" s="55"/>
      <c r="J408" s="55"/>
      <c r="K408" s="56"/>
      <c r="L408" s="5" t="s">
        <v>5</v>
      </c>
      <c r="M408" s="6"/>
      <c r="N408" s="7"/>
      <c r="O408" s="54" t="s">
        <v>4</v>
      </c>
      <c r="P408" s="55"/>
      <c r="Q408" s="55"/>
      <c r="R408" s="55"/>
      <c r="S408" s="56"/>
    </row>
    <row r="409" spans="1:19" ht="21">
      <c r="A409" s="38"/>
      <c r="B409" s="39"/>
      <c r="C409" s="39"/>
      <c r="D409" s="40"/>
      <c r="E409" s="8" t="s">
        <v>31</v>
      </c>
      <c r="F409" s="38" t="s">
        <v>6</v>
      </c>
      <c r="G409" s="40"/>
      <c r="H409" s="38" t="s">
        <v>8</v>
      </c>
      <c r="I409" s="39"/>
      <c r="J409" s="39"/>
      <c r="K409" s="40"/>
      <c r="L409" s="9" t="s">
        <v>27</v>
      </c>
      <c r="M409" s="10"/>
      <c r="N409" s="11"/>
      <c r="O409" s="38"/>
      <c r="P409" s="39"/>
      <c r="Q409" s="39"/>
      <c r="R409" s="39"/>
      <c r="S409" s="40"/>
    </row>
    <row r="410" spans="1:19" ht="21">
      <c r="A410" s="60" t="s">
        <v>192</v>
      </c>
      <c r="B410" s="61"/>
      <c r="C410" s="61"/>
      <c r="D410" s="62"/>
      <c r="E410" s="4"/>
      <c r="F410" s="54"/>
      <c r="G410" s="56"/>
      <c r="H410" s="54"/>
      <c r="I410" s="55"/>
      <c r="J410" s="55"/>
      <c r="K410" s="56"/>
      <c r="L410" s="54"/>
      <c r="M410" s="55"/>
      <c r="N410" s="56"/>
      <c r="O410" s="54"/>
      <c r="P410" s="55"/>
      <c r="Q410" s="55"/>
      <c r="R410" s="55"/>
      <c r="S410" s="56"/>
    </row>
    <row r="411" spans="1:19" ht="21">
      <c r="A411" s="41" t="s">
        <v>345</v>
      </c>
      <c r="B411" s="42"/>
      <c r="C411" s="42"/>
      <c r="D411" s="43"/>
      <c r="E411" s="33">
        <v>5</v>
      </c>
      <c r="F411" s="44">
        <v>5.49</v>
      </c>
      <c r="G411" s="45"/>
      <c r="H411" s="63">
        <f>D431+D434+D438+D442+D452</f>
        <v>1770000</v>
      </c>
      <c r="I411" s="64"/>
      <c r="J411" s="64"/>
      <c r="K411" s="65"/>
      <c r="L411" s="66">
        <f>H411*100/10546760</f>
        <v>16.782405212596096</v>
      </c>
      <c r="M411" s="46"/>
      <c r="N411" s="45"/>
      <c r="O411" s="44" t="s">
        <v>260</v>
      </c>
      <c r="P411" s="46"/>
      <c r="Q411" s="46"/>
      <c r="R411" s="46"/>
      <c r="S411" s="45"/>
    </row>
    <row r="412" spans="1:19" ht="21">
      <c r="A412" s="41" t="s">
        <v>346</v>
      </c>
      <c r="B412" s="42"/>
      <c r="C412" s="42"/>
      <c r="D412" s="43"/>
      <c r="E412" s="13"/>
      <c r="F412" s="44"/>
      <c r="G412" s="45"/>
      <c r="H412" s="44"/>
      <c r="I412" s="46"/>
      <c r="J412" s="46"/>
      <c r="K412" s="45"/>
      <c r="L412" s="44"/>
      <c r="M412" s="46"/>
      <c r="N412" s="45"/>
      <c r="O412" s="44"/>
      <c r="P412" s="46"/>
      <c r="Q412" s="46"/>
      <c r="R412" s="46"/>
      <c r="S412" s="45"/>
    </row>
    <row r="413" spans="1:19" ht="21">
      <c r="A413" s="57"/>
      <c r="B413" s="58"/>
      <c r="C413" s="58"/>
      <c r="D413" s="59"/>
      <c r="E413" s="14"/>
      <c r="F413" s="38"/>
      <c r="G413" s="40"/>
      <c r="H413" s="38"/>
      <c r="I413" s="39"/>
      <c r="J413" s="39"/>
      <c r="K413" s="40"/>
      <c r="L413" s="38"/>
      <c r="M413" s="39"/>
      <c r="N413" s="40"/>
      <c r="O413" s="38"/>
      <c r="P413" s="39"/>
      <c r="Q413" s="39"/>
      <c r="R413" s="39"/>
      <c r="S413" s="40"/>
    </row>
    <row r="414" spans="1:19" ht="21">
      <c r="A414" s="49" t="s">
        <v>29</v>
      </c>
      <c r="B414" s="50"/>
      <c r="C414" s="50"/>
      <c r="D414" s="51"/>
      <c r="E414" s="15">
        <v>5</v>
      </c>
      <c r="F414" s="49">
        <v>5.49</v>
      </c>
      <c r="G414" s="51"/>
      <c r="H414" s="52">
        <f>H411</f>
        <v>1770000</v>
      </c>
      <c r="I414" s="50"/>
      <c r="J414" s="50"/>
      <c r="K414" s="51"/>
      <c r="L414" s="53">
        <v>16.78</v>
      </c>
      <c r="M414" s="50"/>
      <c r="N414" s="51"/>
      <c r="O414" s="49"/>
      <c r="P414" s="50"/>
      <c r="Q414" s="50"/>
      <c r="R414" s="50"/>
      <c r="S414" s="51"/>
    </row>
    <row r="415" spans="1:19" ht="2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2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2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2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2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2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2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2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2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21">
      <c r="A425" s="3"/>
      <c r="B425" s="3"/>
      <c r="C425" s="3"/>
      <c r="D425" s="3"/>
      <c r="E425" s="3">
        <v>23</v>
      </c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21">
      <c r="A426" s="47" t="s">
        <v>9</v>
      </c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</row>
    <row r="427" spans="1:19" ht="21">
      <c r="A427" s="47" t="s">
        <v>201</v>
      </c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</row>
    <row r="428" spans="1:19" ht="21">
      <c r="A428" s="48" t="s">
        <v>2</v>
      </c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</row>
    <row r="429" spans="1:19" ht="21">
      <c r="A429" s="4" t="s">
        <v>10</v>
      </c>
      <c r="B429" s="4" t="s">
        <v>11</v>
      </c>
      <c r="C429" s="4" t="s">
        <v>12</v>
      </c>
      <c r="D429" s="4" t="s">
        <v>8</v>
      </c>
      <c r="E429" s="4" t="s">
        <v>13</v>
      </c>
      <c r="F429" s="4" t="s">
        <v>30</v>
      </c>
      <c r="G429" s="54" t="s">
        <v>217</v>
      </c>
      <c r="H429" s="55"/>
      <c r="I429" s="56"/>
      <c r="J429" s="49" t="s">
        <v>218</v>
      </c>
      <c r="K429" s="50"/>
      <c r="L429" s="50"/>
      <c r="M429" s="50"/>
      <c r="N429" s="50"/>
      <c r="O429" s="50"/>
      <c r="P429" s="50"/>
      <c r="Q429" s="50"/>
      <c r="R429" s="50"/>
      <c r="S429" s="51"/>
    </row>
    <row r="430" spans="1:19" ht="21">
      <c r="A430" s="8"/>
      <c r="B430" s="8"/>
      <c r="C430" s="8"/>
      <c r="D430" s="8"/>
      <c r="E430" s="8" t="s">
        <v>14</v>
      </c>
      <c r="F430" s="8" t="s">
        <v>14</v>
      </c>
      <c r="G430" s="15" t="s">
        <v>15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 t="s">
        <v>20</v>
      </c>
      <c r="M430" s="15" t="s">
        <v>21</v>
      </c>
      <c r="N430" s="15" t="s">
        <v>22</v>
      </c>
      <c r="O430" s="15" t="s">
        <v>23</v>
      </c>
      <c r="P430" s="16"/>
      <c r="Q430" s="17" t="s">
        <v>24</v>
      </c>
      <c r="R430" s="17" t="s">
        <v>25</v>
      </c>
      <c r="S430" s="18" t="s">
        <v>26</v>
      </c>
    </row>
    <row r="431" spans="1:19" ht="21">
      <c r="A431" s="4">
        <v>1</v>
      </c>
      <c r="B431" s="19" t="s">
        <v>348</v>
      </c>
      <c r="C431" s="19" t="s">
        <v>67</v>
      </c>
      <c r="D431" s="20">
        <v>450000</v>
      </c>
      <c r="E431" s="4" t="s">
        <v>36</v>
      </c>
      <c r="F431" s="4" t="s">
        <v>260</v>
      </c>
      <c r="G431" s="4"/>
      <c r="H431" s="4"/>
      <c r="I431" s="4"/>
      <c r="J431" s="4"/>
      <c r="K431" s="4" t="s">
        <v>33</v>
      </c>
      <c r="L431" s="4" t="s">
        <v>33</v>
      </c>
      <c r="M431" s="4" t="s">
        <v>33</v>
      </c>
      <c r="N431" s="4" t="s">
        <v>33</v>
      </c>
      <c r="O431" s="4" t="s">
        <v>33</v>
      </c>
      <c r="P431" s="3"/>
      <c r="Q431" s="4"/>
      <c r="R431" s="4"/>
      <c r="S431" s="4"/>
    </row>
    <row r="432" spans="1:19" ht="21">
      <c r="A432" s="12"/>
      <c r="B432" s="13" t="s">
        <v>347</v>
      </c>
      <c r="C432" s="13" t="s">
        <v>259</v>
      </c>
      <c r="D432" s="31"/>
      <c r="E432" s="12"/>
      <c r="F432" s="13"/>
      <c r="G432" s="12"/>
      <c r="H432" s="13"/>
      <c r="I432" s="12"/>
      <c r="J432" s="13"/>
      <c r="K432" s="12"/>
      <c r="L432" s="12"/>
      <c r="M432" s="12"/>
      <c r="N432" s="12"/>
      <c r="O432" s="13"/>
      <c r="P432" s="3"/>
      <c r="Q432" s="13"/>
      <c r="R432" s="12"/>
      <c r="S432" s="13"/>
    </row>
    <row r="433" spans="1:19" ht="21">
      <c r="A433" s="8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3"/>
      <c r="Q433" s="14"/>
      <c r="R433" s="14"/>
      <c r="S433" s="14"/>
    </row>
    <row r="434" spans="1:19" ht="21">
      <c r="A434" s="4">
        <v>2</v>
      </c>
      <c r="B434" s="19" t="s">
        <v>350</v>
      </c>
      <c r="C434" s="19" t="s">
        <v>67</v>
      </c>
      <c r="D434" s="20">
        <v>288000</v>
      </c>
      <c r="E434" s="4" t="s">
        <v>113</v>
      </c>
      <c r="F434" s="4" t="s">
        <v>260</v>
      </c>
      <c r="G434" s="4"/>
      <c r="H434" s="19"/>
      <c r="I434" s="4"/>
      <c r="J434" s="4"/>
      <c r="K434" s="4" t="s">
        <v>33</v>
      </c>
      <c r="L434" s="4" t="s">
        <v>33</v>
      </c>
      <c r="M434" s="4" t="s">
        <v>33</v>
      </c>
      <c r="N434" s="4" t="s">
        <v>33</v>
      </c>
      <c r="O434" s="4" t="s">
        <v>33</v>
      </c>
      <c r="P434" s="3"/>
      <c r="Q434" s="19"/>
      <c r="R434" s="4"/>
      <c r="S434" s="19"/>
    </row>
    <row r="435" spans="1:19" ht="21">
      <c r="A435" s="12"/>
      <c r="B435" s="13" t="s">
        <v>349</v>
      </c>
      <c r="C435" s="13" t="s">
        <v>351</v>
      </c>
      <c r="D435" s="31"/>
      <c r="E435" s="12" t="s">
        <v>354</v>
      </c>
      <c r="F435" s="13"/>
      <c r="G435" s="12"/>
      <c r="H435" s="13"/>
      <c r="I435" s="12"/>
      <c r="J435" s="13"/>
      <c r="K435" s="12"/>
      <c r="L435" s="12"/>
      <c r="M435" s="12"/>
      <c r="N435" s="12"/>
      <c r="O435" s="13"/>
      <c r="P435" s="3"/>
      <c r="Q435" s="13"/>
      <c r="R435" s="12"/>
      <c r="S435" s="13"/>
    </row>
    <row r="436" spans="1:19" ht="21">
      <c r="A436" s="12"/>
      <c r="B436" s="13"/>
      <c r="C436" s="13" t="s">
        <v>353</v>
      </c>
      <c r="D436" s="31"/>
      <c r="E436" s="12" t="s">
        <v>355</v>
      </c>
      <c r="F436" s="13"/>
      <c r="G436" s="12"/>
      <c r="H436" s="13"/>
      <c r="I436" s="12"/>
      <c r="J436" s="13"/>
      <c r="K436" s="12"/>
      <c r="L436" s="12"/>
      <c r="M436" s="12"/>
      <c r="N436" s="12"/>
      <c r="O436" s="13"/>
      <c r="P436" s="3"/>
      <c r="Q436" s="13"/>
      <c r="R436" s="12"/>
      <c r="S436" s="13"/>
    </row>
    <row r="437" spans="1:19" ht="21">
      <c r="A437" s="8"/>
      <c r="B437" s="14"/>
      <c r="C437" s="14" t="s">
        <v>352</v>
      </c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3"/>
      <c r="Q437" s="14"/>
      <c r="R437" s="14"/>
      <c r="S437" s="14"/>
    </row>
    <row r="438" spans="1:19" ht="21">
      <c r="A438" s="4">
        <v>3</v>
      </c>
      <c r="B438" s="19" t="s">
        <v>350</v>
      </c>
      <c r="C438" s="19" t="s">
        <v>67</v>
      </c>
      <c r="D438" s="20">
        <v>360000</v>
      </c>
      <c r="E438" s="4" t="s">
        <v>103</v>
      </c>
      <c r="F438" s="4" t="s">
        <v>260</v>
      </c>
      <c r="G438" s="4"/>
      <c r="H438" s="19"/>
      <c r="I438" s="4"/>
      <c r="J438" s="4"/>
      <c r="K438" s="4" t="s">
        <v>33</v>
      </c>
      <c r="L438" s="4" t="s">
        <v>33</v>
      </c>
      <c r="M438" s="4" t="s">
        <v>33</v>
      </c>
      <c r="N438" s="4" t="s">
        <v>33</v>
      </c>
      <c r="O438" s="4" t="s">
        <v>33</v>
      </c>
      <c r="P438" s="3"/>
      <c r="Q438" s="19"/>
      <c r="R438" s="4"/>
      <c r="S438" s="19"/>
    </row>
    <row r="439" spans="1:19" ht="21">
      <c r="A439" s="12"/>
      <c r="B439" s="13" t="s">
        <v>410</v>
      </c>
      <c r="C439" s="13" t="s">
        <v>351</v>
      </c>
      <c r="D439" s="31"/>
      <c r="E439" s="12" t="s">
        <v>88</v>
      </c>
      <c r="F439" s="13"/>
      <c r="G439" s="12"/>
      <c r="H439" s="13"/>
      <c r="I439" s="12"/>
      <c r="J439" s="13"/>
      <c r="K439" s="12"/>
      <c r="L439" s="12"/>
      <c r="M439" s="12"/>
      <c r="N439" s="12"/>
      <c r="O439" s="13"/>
      <c r="P439" s="3"/>
      <c r="Q439" s="13"/>
      <c r="R439" s="12"/>
      <c r="S439" s="13"/>
    </row>
    <row r="440" spans="1:19" ht="21">
      <c r="A440" s="12"/>
      <c r="B440" s="13"/>
      <c r="C440" s="13" t="s">
        <v>356</v>
      </c>
      <c r="D440" s="31"/>
      <c r="E440" s="12"/>
      <c r="F440" s="13"/>
      <c r="G440" s="12"/>
      <c r="H440" s="13"/>
      <c r="I440" s="12"/>
      <c r="J440" s="13"/>
      <c r="K440" s="12"/>
      <c r="L440" s="12"/>
      <c r="M440" s="12"/>
      <c r="N440" s="12"/>
      <c r="O440" s="13"/>
      <c r="P440" s="3"/>
      <c r="Q440" s="13"/>
      <c r="R440" s="12"/>
      <c r="S440" s="13"/>
    </row>
    <row r="441" spans="1:19" ht="21">
      <c r="A441" s="8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3"/>
      <c r="Q441" s="14"/>
      <c r="R441" s="14"/>
      <c r="S441" s="14"/>
    </row>
    <row r="442" spans="1:19" ht="21">
      <c r="A442" s="4">
        <v>4</v>
      </c>
      <c r="B442" s="19" t="s">
        <v>350</v>
      </c>
      <c r="C442" s="19" t="s">
        <v>67</v>
      </c>
      <c r="D442" s="20">
        <v>360000</v>
      </c>
      <c r="E442" s="4" t="s">
        <v>105</v>
      </c>
      <c r="F442" s="4" t="s">
        <v>260</v>
      </c>
      <c r="G442" s="4"/>
      <c r="H442" s="19"/>
      <c r="I442" s="4"/>
      <c r="J442" s="4"/>
      <c r="K442" s="4" t="s">
        <v>33</v>
      </c>
      <c r="L442" s="4" t="s">
        <v>33</v>
      </c>
      <c r="M442" s="4" t="s">
        <v>33</v>
      </c>
      <c r="N442" s="4" t="s">
        <v>33</v>
      </c>
      <c r="O442" s="4" t="s">
        <v>33</v>
      </c>
      <c r="P442" s="3"/>
      <c r="Q442" s="19"/>
      <c r="R442" s="4"/>
      <c r="S442" s="19"/>
    </row>
    <row r="443" spans="1:19" ht="21">
      <c r="A443" s="12"/>
      <c r="B443" s="13" t="s">
        <v>357</v>
      </c>
      <c r="C443" s="13" t="s">
        <v>351</v>
      </c>
      <c r="D443" s="31"/>
      <c r="E443" s="12" t="s">
        <v>104</v>
      </c>
      <c r="F443" s="13"/>
      <c r="G443" s="12"/>
      <c r="H443" s="13"/>
      <c r="I443" s="12"/>
      <c r="J443" s="13"/>
      <c r="K443" s="12"/>
      <c r="L443" s="12"/>
      <c r="M443" s="12"/>
      <c r="N443" s="12"/>
      <c r="O443" s="13"/>
      <c r="P443" s="3"/>
      <c r="Q443" s="13"/>
      <c r="R443" s="12"/>
      <c r="S443" s="13"/>
    </row>
    <row r="444" spans="1:19" ht="21">
      <c r="A444" s="12"/>
      <c r="B444" s="13"/>
      <c r="C444" s="13" t="s">
        <v>358</v>
      </c>
      <c r="D444" s="31"/>
      <c r="E444" s="12"/>
      <c r="F444" s="13"/>
      <c r="G444" s="12"/>
      <c r="H444" s="13"/>
      <c r="I444" s="12"/>
      <c r="J444" s="13"/>
      <c r="K444" s="12"/>
      <c r="L444" s="12"/>
      <c r="M444" s="12"/>
      <c r="N444" s="12"/>
      <c r="O444" s="13"/>
      <c r="P444" s="3"/>
      <c r="Q444" s="13"/>
      <c r="R444" s="12"/>
      <c r="S444" s="13"/>
    </row>
    <row r="445" spans="1:19" ht="21">
      <c r="A445" s="8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3"/>
      <c r="Q445" s="14"/>
      <c r="R445" s="14"/>
      <c r="S445" s="14"/>
    </row>
    <row r="446" spans="1:19" ht="21">
      <c r="A446" s="3"/>
      <c r="B446" s="3"/>
      <c r="C446" s="3"/>
      <c r="D446" s="3"/>
      <c r="E446" s="3">
        <v>24</v>
      </c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21">
      <c r="A447" s="47" t="s">
        <v>9</v>
      </c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</row>
    <row r="448" spans="1:19" ht="21">
      <c r="A448" s="47" t="s">
        <v>201</v>
      </c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</row>
    <row r="449" spans="1:19" ht="21">
      <c r="A449" s="48" t="s">
        <v>2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</row>
    <row r="450" spans="1:19" ht="21">
      <c r="A450" s="4" t="s">
        <v>10</v>
      </c>
      <c r="B450" s="4" t="s">
        <v>11</v>
      </c>
      <c r="C450" s="4" t="s">
        <v>12</v>
      </c>
      <c r="D450" s="4" t="s">
        <v>8</v>
      </c>
      <c r="E450" s="4" t="s">
        <v>13</v>
      </c>
      <c r="F450" s="4" t="s">
        <v>30</v>
      </c>
      <c r="G450" s="54" t="s">
        <v>217</v>
      </c>
      <c r="H450" s="55"/>
      <c r="I450" s="56"/>
      <c r="J450" s="49" t="s">
        <v>218</v>
      </c>
      <c r="K450" s="50"/>
      <c r="L450" s="50"/>
      <c r="M450" s="50"/>
      <c r="N450" s="50"/>
      <c r="O450" s="50"/>
      <c r="P450" s="50"/>
      <c r="Q450" s="50"/>
      <c r="R450" s="50"/>
      <c r="S450" s="51"/>
    </row>
    <row r="451" spans="1:19" ht="21">
      <c r="A451" s="8"/>
      <c r="B451" s="8"/>
      <c r="C451" s="8"/>
      <c r="D451" s="8"/>
      <c r="E451" s="8" t="s">
        <v>14</v>
      </c>
      <c r="F451" s="8" t="s">
        <v>14</v>
      </c>
      <c r="G451" s="15" t="s">
        <v>15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 t="s">
        <v>20</v>
      </c>
      <c r="M451" s="15" t="s">
        <v>21</v>
      </c>
      <c r="N451" s="15" t="s">
        <v>22</v>
      </c>
      <c r="O451" s="15" t="s">
        <v>23</v>
      </c>
      <c r="P451" s="16"/>
      <c r="Q451" s="17" t="s">
        <v>24</v>
      </c>
      <c r="R451" s="17" t="s">
        <v>25</v>
      </c>
      <c r="S451" s="18" t="s">
        <v>26</v>
      </c>
    </row>
    <row r="452" spans="1:19" ht="21">
      <c r="A452" s="4">
        <v>5</v>
      </c>
      <c r="B452" s="19" t="s">
        <v>350</v>
      </c>
      <c r="C452" s="19" t="s">
        <v>67</v>
      </c>
      <c r="D452" s="20">
        <v>312000</v>
      </c>
      <c r="E452" s="4" t="s">
        <v>101</v>
      </c>
      <c r="F452" s="4" t="s">
        <v>260</v>
      </c>
      <c r="G452" s="4"/>
      <c r="H452" s="19"/>
      <c r="I452" s="4"/>
      <c r="J452" s="4"/>
      <c r="K452" s="4" t="s">
        <v>33</v>
      </c>
      <c r="L452" s="4" t="s">
        <v>33</v>
      </c>
      <c r="M452" s="4" t="s">
        <v>33</v>
      </c>
      <c r="N452" s="4" t="s">
        <v>33</v>
      </c>
      <c r="O452" s="4" t="s">
        <v>33</v>
      </c>
      <c r="P452" s="3"/>
      <c r="Q452" s="19"/>
      <c r="R452" s="4"/>
      <c r="S452" s="19"/>
    </row>
    <row r="453" spans="1:19" ht="21">
      <c r="A453" s="12"/>
      <c r="B453" s="13" t="s">
        <v>411</v>
      </c>
      <c r="C453" s="13" t="s">
        <v>351</v>
      </c>
      <c r="D453" s="31"/>
      <c r="E453" s="12" t="s">
        <v>102</v>
      </c>
      <c r="F453" s="13"/>
      <c r="G453" s="12"/>
      <c r="H453" s="13"/>
      <c r="I453" s="12"/>
      <c r="J453" s="13"/>
      <c r="K453" s="12"/>
      <c r="L453" s="12"/>
      <c r="M453" s="12"/>
      <c r="N453" s="12"/>
      <c r="O453" s="13"/>
      <c r="P453" s="3"/>
      <c r="Q453" s="13"/>
      <c r="R453" s="12"/>
      <c r="S453" s="13"/>
    </row>
    <row r="454" spans="1:19" ht="21">
      <c r="A454" s="12"/>
      <c r="B454" s="13"/>
      <c r="C454" s="13" t="s">
        <v>359</v>
      </c>
      <c r="D454" s="31"/>
      <c r="E454" s="12"/>
      <c r="F454" s="13"/>
      <c r="G454" s="12"/>
      <c r="H454" s="13"/>
      <c r="I454" s="12"/>
      <c r="J454" s="13"/>
      <c r="K454" s="12"/>
      <c r="L454" s="12"/>
      <c r="M454" s="12"/>
      <c r="N454" s="12"/>
      <c r="O454" s="13"/>
      <c r="P454" s="3"/>
      <c r="Q454" s="13"/>
      <c r="R454" s="12"/>
      <c r="S454" s="13"/>
    </row>
    <row r="455" spans="1:19" ht="21">
      <c r="A455" s="8"/>
      <c r="B455" s="14"/>
      <c r="C455" s="14" t="s">
        <v>360</v>
      </c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3"/>
      <c r="Q455" s="14"/>
      <c r="R455" s="14"/>
      <c r="S455" s="14"/>
    </row>
    <row r="456" spans="1:19" ht="2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2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2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2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2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2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2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2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2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2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2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21">
      <c r="A467" s="3"/>
      <c r="B467" s="3"/>
      <c r="C467" s="3"/>
      <c r="D467" s="3"/>
      <c r="E467" s="3">
        <v>25</v>
      </c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21">
      <c r="A468" s="47" t="s">
        <v>0</v>
      </c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</row>
    <row r="469" spans="1:19" ht="21">
      <c r="A469" s="47" t="s">
        <v>201</v>
      </c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</row>
    <row r="470" spans="1:19" ht="21">
      <c r="A470" s="48" t="s">
        <v>2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</row>
    <row r="471" spans="1:19" ht="21">
      <c r="A471" s="54" t="s">
        <v>3</v>
      </c>
      <c r="B471" s="55"/>
      <c r="C471" s="55"/>
      <c r="D471" s="56"/>
      <c r="E471" s="4" t="s">
        <v>7</v>
      </c>
      <c r="F471" s="54" t="s">
        <v>5</v>
      </c>
      <c r="G471" s="56"/>
      <c r="H471" s="54" t="s">
        <v>7</v>
      </c>
      <c r="I471" s="55"/>
      <c r="J471" s="55"/>
      <c r="K471" s="56"/>
      <c r="L471" s="5" t="s">
        <v>5</v>
      </c>
      <c r="M471" s="6"/>
      <c r="N471" s="7"/>
      <c r="O471" s="54" t="s">
        <v>4</v>
      </c>
      <c r="P471" s="55"/>
      <c r="Q471" s="55"/>
      <c r="R471" s="55"/>
      <c r="S471" s="56"/>
    </row>
    <row r="472" spans="1:19" ht="21">
      <c r="A472" s="38"/>
      <c r="B472" s="39"/>
      <c r="C472" s="39"/>
      <c r="D472" s="40"/>
      <c r="E472" s="8" t="s">
        <v>31</v>
      </c>
      <c r="F472" s="38" t="s">
        <v>6</v>
      </c>
      <c r="G472" s="40"/>
      <c r="H472" s="38" t="s">
        <v>8</v>
      </c>
      <c r="I472" s="39"/>
      <c r="J472" s="39"/>
      <c r="K472" s="40"/>
      <c r="L472" s="9" t="s">
        <v>27</v>
      </c>
      <c r="M472" s="10"/>
      <c r="N472" s="11"/>
      <c r="O472" s="38"/>
      <c r="P472" s="39"/>
      <c r="Q472" s="39"/>
      <c r="R472" s="39"/>
      <c r="S472" s="40"/>
    </row>
    <row r="473" spans="1:19" ht="21">
      <c r="A473" s="60" t="s">
        <v>192</v>
      </c>
      <c r="B473" s="61"/>
      <c r="C473" s="61"/>
      <c r="D473" s="62"/>
      <c r="E473" s="4"/>
      <c r="F473" s="54"/>
      <c r="G473" s="56"/>
      <c r="H473" s="54"/>
      <c r="I473" s="55"/>
      <c r="J473" s="55"/>
      <c r="K473" s="56"/>
      <c r="L473" s="54"/>
      <c r="M473" s="55"/>
      <c r="N473" s="56"/>
      <c r="O473" s="54"/>
      <c r="P473" s="55"/>
      <c r="Q473" s="55"/>
      <c r="R473" s="55"/>
      <c r="S473" s="56"/>
    </row>
    <row r="474" spans="1:19" ht="21">
      <c r="A474" s="41" t="s">
        <v>193</v>
      </c>
      <c r="B474" s="42"/>
      <c r="C474" s="42"/>
      <c r="D474" s="43"/>
      <c r="E474" s="12">
        <v>5</v>
      </c>
      <c r="F474" s="44">
        <v>5.49</v>
      </c>
      <c r="G474" s="45"/>
      <c r="H474" s="63">
        <f>D494+D498+D502+D505+D515</f>
        <v>1383900</v>
      </c>
      <c r="I474" s="64"/>
      <c r="J474" s="64"/>
      <c r="K474" s="65"/>
      <c r="L474" s="66">
        <f>H474*100/10546760</f>
        <v>13.121565295882338</v>
      </c>
      <c r="M474" s="46"/>
      <c r="N474" s="45"/>
      <c r="O474" s="44" t="s">
        <v>260</v>
      </c>
      <c r="P474" s="46"/>
      <c r="Q474" s="46"/>
      <c r="R474" s="46"/>
      <c r="S474" s="45"/>
    </row>
    <row r="475" spans="1:19" ht="21">
      <c r="A475" s="41"/>
      <c r="B475" s="42"/>
      <c r="C475" s="42"/>
      <c r="D475" s="43"/>
      <c r="E475" s="13"/>
      <c r="F475" s="44"/>
      <c r="G475" s="45"/>
      <c r="H475" s="44"/>
      <c r="I475" s="46"/>
      <c r="J475" s="46"/>
      <c r="K475" s="45"/>
      <c r="L475" s="44"/>
      <c r="M475" s="46"/>
      <c r="N475" s="45"/>
      <c r="O475" s="44"/>
      <c r="P475" s="46"/>
      <c r="Q475" s="46"/>
      <c r="R475" s="46"/>
      <c r="S475" s="45"/>
    </row>
    <row r="476" spans="1:19" ht="21">
      <c r="A476" s="57"/>
      <c r="B476" s="58"/>
      <c r="C476" s="58"/>
      <c r="D476" s="59"/>
      <c r="E476" s="14"/>
      <c r="F476" s="38"/>
      <c r="G476" s="40"/>
      <c r="H476" s="38"/>
      <c r="I476" s="39"/>
      <c r="J476" s="39"/>
      <c r="K476" s="40"/>
      <c r="L476" s="38"/>
      <c r="M476" s="39"/>
      <c r="N476" s="40"/>
      <c r="O476" s="38"/>
      <c r="P476" s="39"/>
      <c r="Q476" s="39"/>
      <c r="R476" s="39"/>
      <c r="S476" s="40"/>
    </row>
    <row r="477" spans="1:19" ht="21">
      <c r="A477" s="49" t="s">
        <v>29</v>
      </c>
      <c r="B477" s="50"/>
      <c r="C477" s="50"/>
      <c r="D477" s="51"/>
      <c r="E477" s="15">
        <v>5</v>
      </c>
      <c r="F477" s="49">
        <v>5.49</v>
      </c>
      <c r="G477" s="51"/>
      <c r="H477" s="52">
        <f>H474</f>
        <v>1383900</v>
      </c>
      <c r="I477" s="50"/>
      <c r="J477" s="50"/>
      <c r="K477" s="51"/>
      <c r="L477" s="53">
        <v>13.12</v>
      </c>
      <c r="M477" s="50"/>
      <c r="N477" s="51"/>
      <c r="O477" s="49"/>
      <c r="P477" s="50"/>
      <c r="Q477" s="50"/>
      <c r="R477" s="50"/>
      <c r="S477" s="51"/>
    </row>
    <row r="478" spans="1:19" ht="2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2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2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2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2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2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2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2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2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2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21">
      <c r="A488" s="3"/>
      <c r="B488" s="3"/>
      <c r="C488" s="3"/>
      <c r="D488" s="3"/>
      <c r="E488" s="3">
        <v>26</v>
      </c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21">
      <c r="A489" s="47" t="s">
        <v>9</v>
      </c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</row>
    <row r="490" spans="1:19" ht="21">
      <c r="A490" s="47" t="s">
        <v>201</v>
      </c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</row>
    <row r="491" spans="1:19" ht="21">
      <c r="A491" s="48" t="s">
        <v>2</v>
      </c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</row>
    <row r="492" spans="1:19" ht="21">
      <c r="A492" s="4" t="s">
        <v>10</v>
      </c>
      <c r="B492" s="4" t="s">
        <v>11</v>
      </c>
      <c r="C492" s="4" t="s">
        <v>12</v>
      </c>
      <c r="D492" s="4" t="s">
        <v>8</v>
      </c>
      <c r="E492" s="4" t="s">
        <v>13</v>
      </c>
      <c r="F492" s="4" t="s">
        <v>30</v>
      </c>
      <c r="G492" s="54" t="s">
        <v>217</v>
      </c>
      <c r="H492" s="55"/>
      <c r="I492" s="56"/>
      <c r="J492" s="49" t="s">
        <v>218</v>
      </c>
      <c r="K492" s="50"/>
      <c r="L492" s="50"/>
      <c r="M492" s="50"/>
      <c r="N492" s="50"/>
      <c r="O492" s="50"/>
      <c r="P492" s="50"/>
      <c r="Q492" s="50"/>
      <c r="R492" s="50"/>
      <c r="S492" s="51"/>
    </row>
    <row r="493" spans="1:19" ht="21">
      <c r="A493" s="8"/>
      <c r="B493" s="8"/>
      <c r="C493" s="8"/>
      <c r="D493" s="8"/>
      <c r="E493" s="8" t="s">
        <v>14</v>
      </c>
      <c r="F493" s="8" t="s">
        <v>14</v>
      </c>
      <c r="G493" s="15" t="s">
        <v>15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 t="s">
        <v>20</v>
      </c>
      <c r="M493" s="15" t="s">
        <v>21</v>
      </c>
      <c r="N493" s="15" t="s">
        <v>22</v>
      </c>
      <c r="O493" s="15" t="s">
        <v>23</v>
      </c>
      <c r="P493" s="16"/>
      <c r="Q493" s="17" t="s">
        <v>24</v>
      </c>
      <c r="R493" s="17" t="s">
        <v>25</v>
      </c>
      <c r="S493" s="18" t="s">
        <v>26</v>
      </c>
    </row>
    <row r="494" spans="1:19" ht="21">
      <c r="A494" s="4">
        <v>1</v>
      </c>
      <c r="B494" s="19" t="s">
        <v>361</v>
      </c>
      <c r="C494" s="19" t="s">
        <v>261</v>
      </c>
      <c r="D494" s="20">
        <v>255000</v>
      </c>
      <c r="E494" s="4" t="s">
        <v>107</v>
      </c>
      <c r="F494" s="4" t="s">
        <v>260</v>
      </c>
      <c r="G494" s="4"/>
      <c r="H494" s="4"/>
      <c r="I494" s="4"/>
      <c r="J494" s="4"/>
      <c r="K494" s="4" t="s">
        <v>33</v>
      </c>
      <c r="L494" s="4" t="s">
        <v>33</v>
      </c>
      <c r="M494" s="4" t="s">
        <v>33</v>
      </c>
      <c r="N494" s="4" t="s">
        <v>33</v>
      </c>
      <c r="O494" s="4" t="s">
        <v>33</v>
      </c>
      <c r="P494" s="3"/>
      <c r="Q494" s="4" t="s">
        <v>33</v>
      </c>
      <c r="R494" s="4" t="s">
        <v>33</v>
      </c>
      <c r="S494" s="4" t="s">
        <v>33</v>
      </c>
    </row>
    <row r="495" spans="1:19" ht="21">
      <c r="A495" s="12"/>
      <c r="B495" s="13" t="s">
        <v>362</v>
      </c>
      <c r="C495" s="13" t="s">
        <v>262</v>
      </c>
      <c r="D495" s="31"/>
      <c r="E495" s="12" t="s">
        <v>106</v>
      </c>
      <c r="F495" s="13"/>
      <c r="G495" s="12"/>
      <c r="H495" s="13"/>
      <c r="I495" s="12"/>
      <c r="J495" s="13"/>
      <c r="K495" s="12"/>
      <c r="L495" s="12"/>
      <c r="M495" s="12"/>
      <c r="N495" s="12"/>
      <c r="O495" s="13"/>
      <c r="P495" s="3"/>
      <c r="Q495" s="13"/>
      <c r="R495" s="12"/>
      <c r="S495" s="13"/>
    </row>
    <row r="496" spans="1:19" ht="21">
      <c r="A496" s="12"/>
      <c r="B496" s="13" t="s">
        <v>363</v>
      </c>
      <c r="C496" s="13" t="s">
        <v>263</v>
      </c>
      <c r="D496" s="31"/>
      <c r="E496" s="12"/>
      <c r="F496" s="13"/>
      <c r="G496" s="12"/>
      <c r="H496" s="13"/>
      <c r="I496" s="12"/>
      <c r="J496" s="13"/>
      <c r="K496" s="12"/>
      <c r="L496" s="12"/>
      <c r="M496" s="12"/>
      <c r="N496" s="12"/>
      <c r="O496" s="13"/>
      <c r="P496" s="3"/>
      <c r="Q496" s="13"/>
      <c r="R496" s="12"/>
      <c r="S496" s="13"/>
    </row>
    <row r="497" spans="1:19" ht="21">
      <c r="A497" s="8"/>
      <c r="B497" s="14"/>
      <c r="C497" s="14" t="s">
        <v>264</v>
      </c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3"/>
      <c r="Q497" s="14"/>
      <c r="R497" s="14"/>
      <c r="S497" s="14"/>
    </row>
    <row r="498" spans="1:19" ht="21">
      <c r="A498" s="4">
        <v>2</v>
      </c>
      <c r="B498" s="19" t="s">
        <v>364</v>
      </c>
      <c r="C498" s="19" t="s">
        <v>261</v>
      </c>
      <c r="D498" s="20">
        <v>235000</v>
      </c>
      <c r="E498" s="4" t="s">
        <v>100</v>
      </c>
      <c r="F498" s="4" t="s">
        <v>260</v>
      </c>
      <c r="G498" s="4"/>
      <c r="H498" s="4"/>
      <c r="I498" s="4"/>
      <c r="J498" s="4"/>
      <c r="K498" s="4" t="s">
        <v>33</v>
      </c>
      <c r="L498" s="4" t="s">
        <v>33</v>
      </c>
      <c r="M498" s="4" t="s">
        <v>33</v>
      </c>
      <c r="N498" s="4" t="s">
        <v>33</v>
      </c>
      <c r="O498" s="4" t="s">
        <v>33</v>
      </c>
      <c r="P498" s="3"/>
      <c r="Q498" s="4" t="s">
        <v>33</v>
      </c>
      <c r="R498" s="4" t="s">
        <v>33</v>
      </c>
      <c r="S498" s="4" t="s">
        <v>33</v>
      </c>
    </row>
    <row r="499" spans="1:19" ht="21">
      <c r="A499" s="12"/>
      <c r="B499" s="13" t="s">
        <v>266</v>
      </c>
      <c r="C499" s="13" t="s">
        <v>265</v>
      </c>
      <c r="D499" s="31"/>
      <c r="E499" s="12" t="s">
        <v>88</v>
      </c>
      <c r="F499" s="13"/>
      <c r="G499" s="12"/>
      <c r="H499" s="13"/>
      <c r="I499" s="12"/>
      <c r="J499" s="13"/>
      <c r="K499" s="12"/>
      <c r="L499" s="12"/>
      <c r="M499" s="12"/>
      <c r="N499" s="12"/>
      <c r="O499" s="13"/>
      <c r="P499" s="3"/>
      <c r="Q499" s="13"/>
      <c r="R499" s="12"/>
      <c r="S499" s="13"/>
    </row>
    <row r="500" spans="1:19" ht="21">
      <c r="A500" s="12"/>
      <c r="B500" s="13"/>
      <c r="C500" s="13" t="s">
        <v>266</v>
      </c>
      <c r="D500" s="31"/>
      <c r="E500" s="12"/>
      <c r="F500" s="13"/>
      <c r="G500" s="12"/>
      <c r="H500" s="13"/>
      <c r="I500" s="12"/>
      <c r="J500" s="13"/>
      <c r="K500" s="12"/>
      <c r="L500" s="12"/>
      <c r="M500" s="12"/>
      <c r="N500" s="12"/>
      <c r="O500" s="13"/>
      <c r="P500" s="3"/>
      <c r="Q500" s="13"/>
      <c r="R500" s="12"/>
      <c r="S500" s="13"/>
    </row>
    <row r="501" spans="1:19" ht="21">
      <c r="A501" s="8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3"/>
      <c r="Q501" s="14"/>
      <c r="R501" s="14"/>
      <c r="S501" s="14"/>
    </row>
    <row r="502" spans="1:19" ht="21">
      <c r="A502" s="4">
        <v>3</v>
      </c>
      <c r="B502" s="19" t="s">
        <v>365</v>
      </c>
      <c r="C502" s="19" t="s">
        <v>261</v>
      </c>
      <c r="D502" s="20">
        <v>327400</v>
      </c>
      <c r="E502" s="4" t="s">
        <v>97</v>
      </c>
      <c r="F502" s="4" t="s">
        <v>260</v>
      </c>
      <c r="G502" s="4"/>
      <c r="H502" s="4"/>
      <c r="I502" s="4"/>
      <c r="J502" s="4"/>
      <c r="K502" s="4" t="s">
        <v>33</v>
      </c>
      <c r="L502" s="4" t="s">
        <v>33</v>
      </c>
      <c r="M502" s="4" t="s">
        <v>33</v>
      </c>
      <c r="N502" s="4" t="s">
        <v>33</v>
      </c>
      <c r="O502" s="4" t="s">
        <v>33</v>
      </c>
      <c r="P502" s="3"/>
      <c r="Q502" s="4" t="s">
        <v>33</v>
      </c>
      <c r="R502" s="4" t="s">
        <v>33</v>
      </c>
      <c r="S502" s="4" t="s">
        <v>33</v>
      </c>
    </row>
    <row r="503" spans="1:19" ht="21">
      <c r="A503" s="12"/>
      <c r="B503" s="13" t="s">
        <v>366</v>
      </c>
      <c r="C503" s="13" t="s">
        <v>265</v>
      </c>
      <c r="D503" s="31"/>
      <c r="E503" s="12" t="s">
        <v>96</v>
      </c>
      <c r="F503" s="13"/>
      <c r="G503" s="12"/>
      <c r="H503" s="13"/>
      <c r="I503" s="12"/>
      <c r="J503" s="13"/>
      <c r="K503" s="12"/>
      <c r="L503" s="12"/>
      <c r="M503" s="12"/>
      <c r="N503" s="12"/>
      <c r="O503" s="13"/>
      <c r="P503" s="3"/>
      <c r="Q503" s="13"/>
      <c r="R503" s="12"/>
      <c r="S503" s="13"/>
    </row>
    <row r="504" spans="1:19" ht="21">
      <c r="A504" s="12"/>
      <c r="B504" s="13" t="s">
        <v>97</v>
      </c>
      <c r="C504" s="13" t="s">
        <v>267</v>
      </c>
      <c r="D504" s="31"/>
      <c r="E504" s="12"/>
      <c r="F504" s="13"/>
      <c r="G504" s="12"/>
      <c r="H504" s="13"/>
      <c r="I504" s="12"/>
      <c r="J504" s="13"/>
      <c r="K504" s="12"/>
      <c r="L504" s="12"/>
      <c r="M504" s="12"/>
      <c r="N504" s="12"/>
      <c r="O504" s="13"/>
      <c r="P504" s="3"/>
      <c r="Q504" s="13"/>
      <c r="R504" s="12"/>
      <c r="S504" s="13"/>
    </row>
    <row r="505" spans="1:19" ht="21">
      <c r="A505" s="4">
        <v>4</v>
      </c>
      <c r="B505" s="19" t="s">
        <v>365</v>
      </c>
      <c r="C505" s="19" t="s">
        <v>261</v>
      </c>
      <c r="D505" s="20">
        <v>546500</v>
      </c>
      <c r="E505" s="4" t="s">
        <v>99</v>
      </c>
      <c r="F505" s="4" t="s">
        <v>260</v>
      </c>
      <c r="G505" s="4"/>
      <c r="H505" s="4"/>
      <c r="I505" s="4"/>
      <c r="J505" s="4"/>
      <c r="K505" s="4" t="s">
        <v>33</v>
      </c>
      <c r="L505" s="4" t="s">
        <v>33</v>
      </c>
      <c r="M505" s="4" t="s">
        <v>33</v>
      </c>
      <c r="N505" s="4" t="s">
        <v>33</v>
      </c>
      <c r="O505" s="4" t="s">
        <v>33</v>
      </c>
      <c r="P505" s="3"/>
      <c r="Q505" s="4" t="s">
        <v>33</v>
      </c>
      <c r="R505" s="4" t="s">
        <v>33</v>
      </c>
      <c r="S505" s="4" t="s">
        <v>33</v>
      </c>
    </row>
    <row r="506" spans="1:19" ht="21">
      <c r="A506" s="12"/>
      <c r="B506" s="13" t="s">
        <v>367</v>
      </c>
      <c r="C506" s="13" t="s">
        <v>265</v>
      </c>
      <c r="D506" s="31"/>
      <c r="E506" s="12" t="s">
        <v>98</v>
      </c>
      <c r="F506" s="13"/>
      <c r="G506" s="12"/>
      <c r="H506" s="13"/>
      <c r="I506" s="12"/>
      <c r="J506" s="13"/>
      <c r="K506" s="12"/>
      <c r="L506" s="12"/>
      <c r="M506" s="12"/>
      <c r="N506" s="12"/>
      <c r="O506" s="13"/>
      <c r="P506" s="3"/>
      <c r="Q506" s="13"/>
      <c r="R506" s="12"/>
      <c r="S506" s="13"/>
    </row>
    <row r="507" spans="1:19" ht="21">
      <c r="A507" s="12"/>
      <c r="B507" s="13" t="s">
        <v>99</v>
      </c>
      <c r="C507" s="13" t="s">
        <v>268</v>
      </c>
      <c r="D507" s="31"/>
      <c r="E507" s="12"/>
      <c r="F507" s="13"/>
      <c r="G507" s="12"/>
      <c r="H507" s="13"/>
      <c r="I507" s="12"/>
      <c r="J507" s="13"/>
      <c r="K507" s="12"/>
      <c r="L507" s="12"/>
      <c r="M507" s="12"/>
      <c r="N507" s="12"/>
      <c r="O507" s="13"/>
      <c r="P507" s="3"/>
      <c r="Q507" s="13"/>
      <c r="R507" s="12"/>
      <c r="S507" s="13"/>
    </row>
    <row r="508" spans="1:19" ht="21">
      <c r="A508" s="8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3"/>
      <c r="Q508" s="14"/>
      <c r="R508" s="14"/>
      <c r="S508" s="14"/>
    </row>
    <row r="509" spans="1:19" ht="21">
      <c r="A509" s="27"/>
      <c r="B509" s="25"/>
      <c r="C509" s="25"/>
      <c r="D509" s="25"/>
      <c r="E509" s="25">
        <v>27</v>
      </c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3"/>
      <c r="Q509" s="25"/>
      <c r="R509" s="25"/>
      <c r="S509" s="25"/>
    </row>
    <row r="510" spans="1:19" ht="21">
      <c r="A510" s="47" t="s">
        <v>9</v>
      </c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</row>
    <row r="511" spans="1:19" ht="21">
      <c r="A511" s="47" t="s">
        <v>201</v>
      </c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</row>
    <row r="512" spans="1:19" ht="21">
      <c r="A512" s="48" t="s">
        <v>2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</row>
    <row r="513" spans="1:19" ht="21">
      <c r="A513" s="4" t="s">
        <v>10</v>
      </c>
      <c r="B513" s="4" t="s">
        <v>11</v>
      </c>
      <c r="C513" s="4" t="s">
        <v>12</v>
      </c>
      <c r="D513" s="4" t="s">
        <v>8</v>
      </c>
      <c r="E513" s="4" t="s">
        <v>13</v>
      </c>
      <c r="F513" s="4" t="s">
        <v>30</v>
      </c>
      <c r="G513" s="54" t="s">
        <v>217</v>
      </c>
      <c r="H513" s="55"/>
      <c r="I513" s="56"/>
      <c r="J513" s="49" t="s">
        <v>218</v>
      </c>
      <c r="K513" s="50"/>
      <c r="L513" s="50"/>
      <c r="M513" s="50"/>
      <c r="N513" s="50"/>
      <c r="O513" s="50"/>
      <c r="P513" s="50"/>
      <c r="Q513" s="50"/>
      <c r="R513" s="50"/>
      <c r="S513" s="51"/>
    </row>
    <row r="514" spans="1:19" ht="21">
      <c r="A514" s="8"/>
      <c r="B514" s="8"/>
      <c r="C514" s="8"/>
      <c r="D514" s="8"/>
      <c r="E514" s="8" t="s">
        <v>14</v>
      </c>
      <c r="F514" s="8" t="s">
        <v>14</v>
      </c>
      <c r="G514" s="15" t="s">
        <v>15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 t="s">
        <v>20</v>
      </c>
      <c r="M514" s="15" t="s">
        <v>21</v>
      </c>
      <c r="N514" s="15" t="s">
        <v>22</v>
      </c>
      <c r="O514" s="15" t="s">
        <v>23</v>
      </c>
      <c r="P514" s="16"/>
      <c r="Q514" s="17" t="s">
        <v>24</v>
      </c>
      <c r="R514" s="17" t="s">
        <v>25</v>
      </c>
      <c r="S514" s="18" t="s">
        <v>26</v>
      </c>
    </row>
    <row r="515" spans="1:19" ht="21">
      <c r="A515" s="4">
        <v>5</v>
      </c>
      <c r="B515" s="19" t="s">
        <v>176</v>
      </c>
      <c r="C515" s="19" t="s">
        <v>91</v>
      </c>
      <c r="D515" s="20">
        <v>20000</v>
      </c>
      <c r="E515" s="4" t="s">
        <v>120</v>
      </c>
      <c r="F515" s="4" t="s">
        <v>260</v>
      </c>
      <c r="G515" s="4" t="s">
        <v>33</v>
      </c>
      <c r="H515" s="4" t="s">
        <v>33</v>
      </c>
      <c r="I515" s="4" t="s">
        <v>33</v>
      </c>
      <c r="J515" s="4" t="s">
        <v>33</v>
      </c>
      <c r="K515" s="4" t="s">
        <v>33</v>
      </c>
      <c r="L515" s="4" t="s">
        <v>33</v>
      </c>
      <c r="M515" s="4" t="s">
        <v>33</v>
      </c>
      <c r="N515" s="4" t="s">
        <v>33</v>
      </c>
      <c r="O515" s="4" t="s">
        <v>33</v>
      </c>
      <c r="P515" s="3"/>
      <c r="Q515" s="4" t="s">
        <v>33</v>
      </c>
      <c r="R515" s="4" t="s">
        <v>33</v>
      </c>
      <c r="S515" s="4" t="s">
        <v>33</v>
      </c>
    </row>
    <row r="516" spans="1:19" ht="21">
      <c r="A516" s="12"/>
      <c r="B516" s="13" t="s">
        <v>177</v>
      </c>
      <c r="C516" s="13" t="s">
        <v>178</v>
      </c>
      <c r="D516" s="31"/>
      <c r="E516" s="12"/>
      <c r="F516" s="13"/>
      <c r="G516" s="12"/>
      <c r="H516" s="13"/>
      <c r="I516" s="12"/>
      <c r="J516" s="13"/>
      <c r="K516" s="12"/>
      <c r="L516" s="12"/>
      <c r="M516" s="12"/>
      <c r="N516" s="12"/>
      <c r="O516" s="13"/>
      <c r="P516" s="3"/>
      <c r="Q516" s="13"/>
      <c r="R516" s="12"/>
      <c r="S516" s="13"/>
    </row>
    <row r="517" spans="1:19" ht="21">
      <c r="A517" s="12"/>
      <c r="B517" s="13"/>
      <c r="C517" s="13"/>
      <c r="D517" s="31"/>
      <c r="E517" s="12"/>
      <c r="F517" s="13"/>
      <c r="G517" s="12"/>
      <c r="H517" s="13"/>
      <c r="I517" s="12"/>
      <c r="J517" s="13"/>
      <c r="K517" s="12"/>
      <c r="L517" s="12"/>
      <c r="M517" s="12"/>
      <c r="N517" s="12"/>
      <c r="O517" s="13"/>
      <c r="P517" s="3"/>
      <c r="Q517" s="13"/>
      <c r="R517" s="12"/>
      <c r="S517" s="13"/>
    </row>
    <row r="518" spans="1:19" ht="21">
      <c r="A518" s="8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3"/>
      <c r="Q518" s="14"/>
      <c r="R518" s="14"/>
      <c r="S518" s="14"/>
    </row>
    <row r="519" spans="1:19" ht="21">
      <c r="A519" s="27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3"/>
      <c r="Q519" s="25"/>
      <c r="R519" s="25"/>
      <c r="S519" s="25"/>
    </row>
    <row r="520" spans="1:19" ht="21">
      <c r="A520" s="27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3"/>
      <c r="Q520" s="25"/>
      <c r="R520" s="25"/>
      <c r="S520" s="25"/>
    </row>
    <row r="521" spans="1:19" ht="21">
      <c r="A521" s="27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3"/>
      <c r="Q521" s="25"/>
      <c r="R521" s="25"/>
      <c r="S521" s="25"/>
    </row>
    <row r="522" spans="1:19" ht="21">
      <c r="A522" s="27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3"/>
      <c r="Q522" s="25"/>
      <c r="R522" s="25"/>
      <c r="S522" s="25"/>
    </row>
    <row r="523" spans="1:19" ht="21">
      <c r="A523" s="27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3"/>
      <c r="Q523" s="25"/>
      <c r="R523" s="25"/>
      <c r="S523" s="25"/>
    </row>
    <row r="524" spans="1:19" ht="21">
      <c r="A524" s="27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3"/>
      <c r="Q524" s="25"/>
      <c r="R524" s="25"/>
      <c r="S524" s="25"/>
    </row>
    <row r="525" spans="1:19" ht="21">
      <c r="A525" s="27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3"/>
      <c r="Q525" s="25"/>
      <c r="R525" s="25"/>
      <c r="S525" s="25"/>
    </row>
    <row r="526" spans="1:19" ht="21">
      <c r="A526" s="27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3"/>
      <c r="Q526" s="25"/>
      <c r="R526" s="25"/>
      <c r="S526" s="25"/>
    </row>
    <row r="527" spans="1:19" ht="21">
      <c r="A527" s="27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3"/>
      <c r="Q527" s="25"/>
      <c r="R527" s="25"/>
      <c r="S527" s="25"/>
    </row>
    <row r="528" spans="1:19" ht="21">
      <c r="A528" s="27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3"/>
      <c r="Q528" s="25"/>
      <c r="R528" s="25"/>
      <c r="S528" s="25"/>
    </row>
    <row r="529" spans="1:19" ht="21">
      <c r="A529" s="27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3"/>
      <c r="Q529" s="25"/>
      <c r="R529" s="25"/>
      <c r="S529" s="25"/>
    </row>
    <row r="530" spans="1:19" ht="21">
      <c r="A530" s="3"/>
      <c r="B530" s="3"/>
      <c r="C530" s="3"/>
      <c r="D530" s="3"/>
      <c r="E530" s="3">
        <v>28</v>
      </c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21">
      <c r="A531" s="47" t="s">
        <v>0</v>
      </c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</row>
    <row r="532" spans="1:19" ht="21">
      <c r="A532" s="47" t="s">
        <v>201</v>
      </c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</row>
    <row r="533" spans="1:19" ht="21">
      <c r="A533" s="48" t="s">
        <v>2</v>
      </c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</row>
    <row r="534" spans="1:19" ht="21">
      <c r="A534" s="54" t="s">
        <v>3</v>
      </c>
      <c r="B534" s="55"/>
      <c r="C534" s="55"/>
      <c r="D534" s="56"/>
      <c r="E534" s="4" t="s">
        <v>7</v>
      </c>
      <c r="F534" s="54" t="s">
        <v>5</v>
      </c>
      <c r="G534" s="56"/>
      <c r="H534" s="54" t="s">
        <v>7</v>
      </c>
      <c r="I534" s="55"/>
      <c r="J534" s="55"/>
      <c r="K534" s="56"/>
      <c r="L534" s="5" t="s">
        <v>5</v>
      </c>
      <c r="M534" s="6"/>
      <c r="N534" s="7"/>
      <c r="O534" s="54" t="s">
        <v>4</v>
      </c>
      <c r="P534" s="55"/>
      <c r="Q534" s="55"/>
      <c r="R534" s="55"/>
      <c r="S534" s="56"/>
    </row>
    <row r="535" spans="1:19" ht="21">
      <c r="A535" s="38"/>
      <c r="B535" s="39"/>
      <c r="C535" s="39"/>
      <c r="D535" s="40"/>
      <c r="E535" s="8" t="s">
        <v>31</v>
      </c>
      <c r="F535" s="38" t="s">
        <v>6</v>
      </c>
      <c r="G535" s="40"/>
      <c r="H535" s="38" t="s">
        <v>8</v>
      </c>
      <c r="I535" s="39"/>
      <c r="J535" s="39"/>
      <c r="K535" s="40"/>
      <c r="L535" s="9" t="s">
        <v>27</v>
      </c>
      <c r="M535" s="10"/>
      <c r="N535" s="11"/>
      <c r="O535" s="38"/>
      <c r="P535" s="39"/>
      <c r="Q535" s="39"/>
      <c r="R535" s="39"/>
      <c r="S535" s="40"/>
    </row>
    <row r="536" spans="1:19" ht="21">
      <c r="A536" s="60" t="s">
        <v>192</v>
      </c>
      <c r="B536" s="61"/>
      <c r="C536" s="61"/>
      <c r="D536" s="62"/>
      <c r="E536" s="4"/>
      <c r="F536" s="54"/>
      <c r="G536" s="56"/>
      <c r="H536" s="54"/>
      <c r="I536" s="55"/>
      <c r="J536" s="55"/>
      <c r="K536" s="56"/>
      <c r="L536" s="54"/>
      <c r="M536" s="55"/>
      <c r="N536" s="56"/>
      <c r="O536" s="54"/>
      <c r="P536" s="55"/>
      <c r="Q536" s="55"/>
      <c r="R536" s="55"/>
      <c r="S536" s="56"/>
    </row>
    <row r="537" spans="1:19" ht="21">
      <c r="A537" s="41" t="s">
        <v>368</v>
      </c>
      <c r="B537" s="42"/>
      <c r="C537" s="42"/>
      <c r="D537" s="43"/>
      <c r="E537" s="12">
        <v>1</v>
      </c>
      <c r="F537" s="66">
        <v>1.0900000000000001</v>
      </c>
      <c r="G537" s="69"/>
      <c r="H537" s="63">
        <f>D557</f>
        <v>244000</v>
      </c>
      <c r="I537" s="64"/>
      <c r="J537" s="64"/>
      <c r="K537" s="65"/>
      <c r="L537" s="66">
        <f>H537*100/10546760</f>
        <v>2.3135067072731341</v>
      </c>
      <c r="M537" s="46"/>
      <c r="N537" s="45"/>
      <c r="O537" s="44" t="s">
        <v>188</v>
      </c>
      <c r="P537" s="46"/>
      <c r="Q537" s="46"/>
      <c r="R537" s="46"/>
      <c r="S537" s="45"/>
    </row>
    <row r="538" spans="1:19" ht="21">
      <c r="A538" s="41" t="s">
        <v>369</v>
      </c>
      <c r="B538" s="42"/>
      <c r="C538" s="42"/>
      <c r="D538" s="43"/>
      <c r="E538" s="13"/>
      <c r="F538" s="44"/>
      <c r="G538" s="45"/>
      <c r="H538" s="44"/>
      <c r="I538" s="46"/>
      <c r="J538" s="46"/>
      <c r="K538" s="45"/>
      <c r="L538" s="44"/>
      <c r="M538" s="46"/>
      <c r="N538" s="45"/>
      <c r="O538" s="44"/>
      <c r="P538" s="46"/>
      <c r="Q538" s="46"/>
      <c r="R538" s="46"/>
      <c r="S538" s="45"/>
    </row>
    <row r="539" spans="1:19" ht="21">
      <c r="A539" s="57"/>
      <c r="B539" s="58"/>
      <c r="C539" s="58"/>
      <c r="D539" s="59"/>
      <c r="E539" s="14"/>
      <c r="F539" s="38"/>
      <c r="G539" s="40"/>
      <c r="H539" s="38"/>
      <c r="I539" s="39"/>
      <c r="J539" s="39"/>
      <c r="K539" s="40"/>
      <c r="L539" s="38"/>
      <c r="M539" s="39"/>
      <c r="N539" s="40"/>
      <c r="O539" s="38"/>
      <c r="P539" s="39"/>
      <c r="Q539" s="39"/>
      <c r="R539" s="39"/>
      <c r="S539" s="40"/>
    </row>
    <row r="540" spans="1:19" ht="21">
      <c r="A540" s="49" t="s">
        <v>29</v>
      </c>
      <c r="B540" s="50"/>
      <c r="C540" s="50"/>
      <c r="D540" s="51"/>
      <c r="E540" s="15">
        <v>1</v>
      </c>
      <c r="F540" s="53">
        <v>1.0900000000000001</v>
      </c>
      <c r="G540" s="68"/>
      <c r="H540" s="52">
        <f>H537</f>
        <v>244000</v>
      </c>
      <c r="I540" s="50"/>
      <c r="J540" s="50"/>
      <c r="K540" s="51"/>
      <c r="L540" s="53">
        <v>2.31</v>
      </c>
      <c r="M540" s="50"/>
      <c r="N540" s="51"/>
      <c r="O540" s="49"/>
      <c r="P540" s="50"/>
      <c r="Q540" s="50"/>
      <c r="R540" s="50"/>
      <c r="S540" s="51"/>
    </row>
    <row r="541" spans="1:19" ht="2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2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2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2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2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2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2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2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2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2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21">
      <c r="A551" s="3"/>
      <c r="B551" s="3"/>
      <c r="C551" s="3"/>
      <c r="D551" s="3"/>
      <c r="E551" s="3">
        <v>29</v>
      </c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21">
      <c r="A552" s="47" t="s">
        <v>9</v>
      </c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</row>
    <row r="553" spans="1:19" ht="21">
      <c r="A553" s="47" t="s">
        <v>201</v>
      </c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</row>
    <row r="554" spans="1:19" ht="21">
      <c r="A554" s="48" t="s">
        <v>2</v>
      </c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</row>
    <row r="555" spans="1:19" ht="21">
      <c r="A555" s="4" t="s">
        <v>10</v>
      </c>
      <c r="B555" s="4" t="s">
        <v>11</v>
      </c>
      <c r="C555" s="4" t="s">
        <v>12</v>
      </c>
      <c r="D555" s="4" t="s">
        <v>8</v>
      </c>
      <c r="E555" s="4" t="s">
        <v>13</v>
      </c>
      <c r="F555" s="4" t="s">
        <v>30</v>
      </c>
      <c r="G555" s="54" t="s">
        <v>217</v>
      </c>
      <c r="H555" s="55"/>
      <c r="I555" s="56"/>
      <c r="J555" s="49" t="s">
        <v>218</v>
      </c>
      <c r="K555" s="50"/>
      <c r="L555" s="50"/>
      <c r="M555" s="50"/>
      <c r="N555" s="50"/>
      <c r="O555" s="50"/>
      <c r="P555" s="50"/>
      <c r="Q555" s="50"/>
      <c r="R555" s="50"/>
      <c r="S555" s="51"/>
    </row>
    <row r="556" spans="1:19" ht="21">
      <c r="A556" s="8"/>
      <c r="B556" s="8"/>
      <c r="C556" s="8"/>
      <c r="D556" s="8"/>
      <c r="E556" s="8" t="s">
        <v>14</v>
      </c>
      <c r="F556" s="8" t="s">
        <v>14</v>
      </c>
      <c r="G556" s="15" t="s">
        <v>15</v>
      </c>
      <c r="H556" s="15" t="s">
        <v>16</v>
      </c>
      <c r="I556" s="15" t="s">
        <v>17</v>
      </c>
      <c r="J556" s="15" t="s">
        <v>18</v>
      </c>
      <c r="K556" s="15" t="s">
        <v>19</v>
      </c>
      <c r="L556" s="15" t="s">
        <v>20</v>
      </c>
      <c r="M556" s="15" t="s">
        <v>21</v>
      </c>
      <c r="N556" s="15" t="s">
        <v>22</v>
      </c>
      <c r="O556" s="15" t="s">
        <v>23</v>
      </c>
      <c r="P556" s="16"/>
      <c r="Q556" s="17" t="s">
        <v>24</v>
      </c>
      <c r="R556" s="17" t="s">
        <v>25</v>
      </c>
      <c r="S556" s="18" t="s">
        <v>26</v>
      </c>
    </row>
    <row r="557" spans="1:19" ht="21">
      <c r="A557" s="4">
        <v>1</v>
      </c>
      <c r="B557" s="19" t="s">
        <v>370</v>
      </c>
      <c r="C557" s="19" t="s">
        <v>251</v>
      </c>
      <c r="D557" s="20">
        <v>244000</v>
      </c>
      <c r="E557" s="4" t="s">
        <v>108</v>
      </c>
      <c r="F557" s="4" t="s">
        <v>260</v>
      </c>
      <c r="G557" s="4"/>
      <c r="H557" s="4"/>
      <c r="I557" s="4"/>
      <c r="J557" s="4" t="s">
        <v>33</v>
      </c>
      <c r="K557" s="4" t="s">
        <v>33</v>
      </c>
      <c r="L557" s="4" t="s">
        <v>33</v>
      </c>
      <c r="M557" s="4" t="s">
        <v>33</v>
      </c>
      <c r="N557" s="4" t="s">
        <v>33</v>
      </c>
      <c r="O557" s="4" t="s">
        <v>33</v>
      </c>
      <c r="P557" s="3"/>
      <c r="Q557" s="4" t="s">
        <v>33</v>
      </c>
      <c r="R557" s="4" t="s">
        <v>33</v>
      </c>
      <c r="S557" s="4" t="s">
        <v>33</v>
      </c>
    </row>
    <row r="558" spans="1:19" ht="21">
      <c r="A558" s="12"/>
      <c r="B558" s="13" t="s">
        <v>371</v>
      </c>
      <c r="C558" s="13" t="s">
        <v>270</v>
      </c>
      <c r="D558" s="31"/>
      <c r="E558" s="12" t="s">
        <v>109</v>
      </c>
      <c r="F558" s="13"/>
      <c r="G558" s="12"/>
      <c r="H558" s="13"/>
      <c r="I558" s="12"/>
      <c r="J558" s="13"/>
      <c r="K558" s="12"/>
      <c r="L558" s="12"/>
      <c r="M558" s="12"/>
      <c r="N558" s="12"/>
      <c r="O558" s="13"/>
      <c r="P558" s="3"/>
      <c r="Q558" s="13"/>
      <c r="R558" s="12"/>
      <c r="S558" s="13"/>
    </row>
    <row r="559" spans="1:19" ht="21">
      <c r="A559" s="12"/>
      <c r="B559" s="13"/>
      <c r="C559" s="13" t="s">
        <v>269</v>
      </c>
      <c r="D559" s="31"/>
      <c r="E559" s="12"/>
      <c r="F559" s="13"/>
      <c r="G559" s="12"/>
      <c r="H559" s="13"/>
      <c r="I559" s="12"/>
      <c r="J559" s="13"/>
      <c r="K559" s="12"/>
      <c r="L559" s="12"/>
      <c r="M559" s="12"/>
      <c r="N559" s="12"/>
      <c r="O559" s="13"/>
      <c r="P559" s="3"/>
      <c r="Q559" s="13"/>
      <c r="R559" s="12"/>
      <c r="S559" s="13"/>
    </row>
    <row r="560" spans="1:19" ht="21">
      <c r="A560" s="8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3"/>
      <c r="Q560" s="14"/>
      <c r="R560" s="14"/>
      <c r="S560" s="14"/>
    </row>
    <row r="561" spans="1:19" ht="2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2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2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2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2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2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2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2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2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2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2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21">
      <c r="A572" s="3"/>
      <c r="B572" s="3"/>
      <c r="C572" s="3"/>
      <c r="D572" s="3"/>
      <c r="E572" s="3">
        <v>30</v>
      </c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21">
      <c r="A573" s="47" t="s">
        <v>0</v>
      </c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</row>
    <row r="574" spans="1:19" ht="21">
      <c r="A574" s="47" t="s">
        <v>201</v>
      </c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</row>
    <row r="575" spans="1:19" ht="21">
      <c r="A575" s="48" t="s">
        <v>2</v>
      </c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</row>
    <row r="576" spans="1:19" ht="21">
      <c r="A576" s="54" t="s">
        <v>3</v>
      </c>
      <c r="B576" s="55"/>
      <c r="C576" s="55"/>
      <c r="D576" s="56"/>
      <c r="E576" s="4" t="s">
        <v>7</v>
      </c>
      <c r="F576" s="54" t="s">
        <v>5</v>
      </c>
      <c r="G576" s="56"/>
      <c r="H576" s="54" t="s">
        <v>7</v>
      </c>
      <c r="I576" s="55"/>
      <c r="J576" s="55"/>
      <c r="K576" s="56"/>
      <c r="L576" s="5" t="s">
        <v>5</v>
      </c>
      <c r="M576" s="6"/>
      <c r="N576" s="7"/>
      <c r="O576" s="54" t="s">
        <v>4</v>
      </c>
      <c r="P576" s="55"/>
      <c r="Q576" s="55"/>
      <c r="R576" s="55"/>
      <c r="S576" s="56"/>
    </row>
    <row r="577" spans="1:19" ht="21">
      <c r="A577" s="38"/>
      <c r="B577" s="39"/>
      <c r="C577" s="39"/>
      <c r="D577" s="40"/>
      <c r="E577" s="8" t="s">
        <v>31</v>
      </c>
      <c r="F577" s="38" t="s">
        <v>6</v>
      </c>
      <c r="G577" s="40"/>
      <c r="H577" s="38" t="s">
        <v>8</v>
      </c>
      <c r="I577" s="39"/>
      <c r="J577" s="39"/>
      <c r="K577" s="40"/>
      <c r="L577" s="9" t="s">
        <v>27</v>
      </c>
      <c r="M577" s="10"/>
      <c r="N577" s="11"/>
      <c r="O577" s="38"/>
      <c r="P577" s="39"/>
      <c r="Q577" s="39"/>
      <c r="R577" s="39"/>
      <c r="S577" s="40"/>
    </row>
    <row r="578" spans="1:19" ht="21">
      <c r="A578" s="60" t="s">
        <v>192</v>
      </c>
      <c r="B578" s="61"/>
      <c r="C578" s="61"/>
      <c r="D578" s="62"/>
      <c r="E578" s="4"/>
      <c r="F578" s="54"/>
      <c r="G578" s="56"/>
      <c r="H578" s="54"/>
      <c r="I578" s="55"/>
      <c r="J578" s="55"/>
      <c r="K578" s="56"/>
      <c r="L578" s="54"/>
      <c r="M578" s="55"/>
      <c r="N578" s="56"/>
      <c r="O578" s="54"/>
      <c r="P578" s="55"/>
      <c r="Q578" s="55"/>
      <c r="R578" s="55"/>
      <c r="S578" s="56"/>
    </row>
    <row r="579" spans="1:19" ht="21">
      <c r="A579" s="41" t="s">
        <v>194</v>
      </c>
      <c r="B579" s="42"/>
      <c r="C579" s="42"/>
      <c r="D579" s="43"/>
      <c r="E579" s="12">
        <v>5</v>
      </c>
      <c r="F579" s="44">
        <v>5.49</v>
      </c>
      <c r="G579" s="45"/>
      <c r="H579" s="63">
        <f>D599+D603+D607+D610+D620</f>
        <v>152000</v>
      </c>
      <c r="I579" s="64"/>
      <c r="J579" s="64"/>
      <c r="K579" s="65"/>
      <c r="L579" s="66">
        <f>H579*100/10546760</f>
        <v>1.4412008996127721</v>
      </c>
      <c r="M579" s="46"/>
      <c r="N579" s="45"/>
      <c r="O579" s="44" t="s">
        <v>188</v>
      </c>
      <c r="P579" s="46"/>
      <c r="Q579" s="46"/>
      <c r="R579" s="46"/>
      <c r="S579" s="45"/>
    </row>
    <row r="580" spans="1:19" ht="21">
      <c r="A580" s="41"/>
      <c r="B580" s="42"/>
      <c r="C580" s="42"/>
      <c r="D580" s="43"/>
      <c r="E580" s="13"/>
      <c r="F580" s="44"/>
      <c r="G580" s="45"/>
      <c r="H580" s="44"/>
      <c r="I580" s="46"/>
      <c r="J580" s="46"/>
      <c r="K580" s="45"/>
      <c r="L580" s="44"/>
      <c r="M580" s="46"/>
      <c r="N580" s="45"/>
      <c r="O580" s="44"/>
      <c r="P580" s="46"/>
      <c r="Q580" s="46"/>
      <c r="R580" s="46"/>
      <c r="S580" s="45"/>
    </row>
    <row r="581" spans="1:19" ht="21">
      <c r="A581" s="57"/>
      <c r="B581" s="58"/>
      <c r="C581" s="58"/>
      <c r="D581" s="59"/>
      <c r="E581" s="14"/>
      <c r="F581" s="38"/>
      <c r="G581" s="40"/>
      <c r="H581" s="38"/>
      <c r="I581" s="39"/>
      <c r="J581" s="39"/>
      <c r="K581" s="40"/>
      <c r="L581" s="38"/>
      <c r="M581" s="39"/>
      <c r="N581" s="40"/>
      <c r="O581" s="38"/>
      <c r="P581" s="39"/>
      <c r="Q581" s="39"/>
      <c r="R581" s="39"/>
      <c r="S581" s="40"/>
    </row>
    <row r="582" spans="1:19" ht="21">
      <c r="A582" s="49" t="s">
        <v>29</v>
      </c>
      <c r="B582" s="50"/>
      <c r="C582" s="50"/>
      <c r="D582" s="51"/>
      <c r="E582" s="15">
        <v>5</v>
      </c>
      <c r="F582" s="49">
        <v>5.49</v>
      </c>
      <c r="G582" s="51"/>
      <c r="H582" s="52">
        <f>H579</f>
        <v>152000</v>
      </c>
      <c r="I582" s="50"/>
      <c r="J582" s="50"/>
      <c r="K582" s="51"/>
      <c r="L582" s="53">
        <v>1.44</v>
      </c>
      <c r="M582" s="50"/>
      <c r="N582" s="51"/>
      <c r="O582" s="49"/>
      <c r="P582" s="50"/>
      <c r="Q582" s="50"/>
      <c r="R582" s="50"/>
      <c r="S582" s="51"/>
    </row>
    <row r="583" spans="1:19" ht="2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2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2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2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2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2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2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2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2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2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21">
      <c r="A593" s="3"/>
      <c r="B593" s="3"/>
      <c r="C593" s="3"/>
      <c r="D593" s="3"/>
      <c r="E593" s="3">
        <v>31</v>
      </c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21">
      <c r="A594" s="47" t="s">
        <v>9</v>
      </c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</row>
    <row r="595" spans="1:19" ht="21">
      <c r="A595" s="47" t="s">
        <v>201</v>
      </c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</row>
    <row r="596" spans="1:19" ht="21">
      <c r="A596" s="48" t="s">
        <v>2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</row>
    <row r="597" spans="1:19" ht="21">
      <c r="A597" s="4" t="s">
        <v>10</v>
      </c>
      <c r="B597" s="4" t="s">
        <v>11</v>
      </c>
      <c r="C597" s="4" t="s">
        <v>12</v>
      </c>
      <c r="D597" s="4" t="s">
        <v>8</v>
      </c>
      <c r="E597" s="4" t="s">
        <v>13</v>
      </c>
      <c r="F597" s="4" t="s">
        <v>30</v>
      </c>
      <c r="G597" s="54" t="s">
        <v>217</v>
      </c>
      <c r="H597" s="55"/>
      <c r="I597" s="56"/>
      <c r="J597" s="49" t="s">
        <v>218</v>
      </c>
      <c r="K597" s="50"/>
      <c r="L597" s="50"/>
      <c r="M597" s="50"/>
      <c r="N597" s="50"/>
      <c r="O597" s="50"/>
      <c r="P597" s="50"/>
      <c r="Q597" s="50"/>
      <c r="R597" s="50"/>
      <c r="S597" s="51"/>
    </row>
    <row r="598" spans="1:19" ht="21">
      <c r="A598" s="8"/>
      <c r="B598" s="8"/>
      <c r="C598" s="8"/>
      <c r="D598" s="8"/>
      <c r="E598" s="8" t="s">
        <v>14</v>
      </c>
      <c r="F598" s="8" t="s">
        <v>14</v>
      </c>
      <c r="G598" s="15" t="s">
        <v>15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 t="s">
        <v>20</v>
      </c>
      <c r="M598" s="15" t="s">
        <v>21</v>
      </c>
      <c r="N598" s="15" t="s">
        <v>22</v>
      </c>
      <c r="O598" s="15" t="s">
        <v>23</v>
      </c>
      <c r="P598" s="16"/>
      <c r="Q598" s="17" t="s">
        <v>24</v>
      </c>
      <c r="R598" s="17" t="s">
        <v>25</v>
      </c>
      <c r="S598" s="18" t="s">
        <v>26</v>
      </c>
    </row>
    <row r="599" spans="1:19" ht="21">
      <c r="A599" s="4">
        <v>1</v>
      </c>
      <c r="B599" s="19" t="s">
        <v>372</v>
      </c>
      <c r="C599" s="19" t="s">
        <v>271</v>
      </c>
      <c r="D599" s="20">
        <v>10000</v>
      </c>
      <c r="E599" s="4" t="s">
        <v>63</v>
      </c>
      <c r="F599" s="4" t="s">
        <v>35</v>
      </c>
      <c r="G599" s="4"/>
      <c r="H599" s="4"/>
      <c r="I599" s="4"/>
      <c r="J599" s="4" t="s">
        <v>33</v>
      </c>
      <c r="K599" s="4" t="s">
        <v>33</v>
      </c>
      <c r="L599" s="4" t="s">
        <v>33</v>
      </c>
      <c r="M599" s="4" t="s">
        <v>33</v>
      </c>
      <c r="N599" s="4" t="s">
        <v>33</v>
      </c>
      <c r="O599" s="4" t="s">
        <v>33</v>
      </c>
      <c r="P599" s="3"/>
      <c r="Q599" s="4" t="s">
        <v>33</v>
      </c>
      <c r="R599" s="4" t="s">
        <v>33</v>
      </c>
      <c r="S599" s="4" t="s">
        <v>33</v>
      </c>
    </row>
    <row r="600" spans="1:19" ht="21">
      <c r="A600" s="12"/>
      <c r="B600" s="13" t="s">
        <v>373</v>
      </c>
      <c r="C600" s="13" t="s">
        <v>272</v>
      </c>
      <c r="D600" s="31"/>
      <c r="E600" s="12"/>
      <c r="F600" s="13"/>
      <c r="G600" s="12"/>
      <c r="H600" s="13"/>
      <c r="I600" s="12"/>
      <c r="J600" s="13"/>
      <c r="K600" s="12"/>
      <c r="L600" s="12"/>
      <c r="M600" s="12"/>
      <c r="N600" s="12"/>
      <c r="O600" s="13"/>
      <c r="P600" s="3"/>
      <c r="Q600" s="13"/>
      <c r="R600" s="12"/>
      <c r="S600" s="13"/>
    </row>
    <row r="601" spans="1:19" ht="21">
      <c r="A601" s="12"/>
      <c r="B601" s="13"/>
      <c r="C601" s="13" t="s">
        <v>273</v>
      </c>
      <c r="D601" s="31"/>
      <c r="E601" s="12"/>
      <c r="F601" s="13"/>
      <c r="G601" s="12"/>
      <c r="H601" s="13"/>
      <c r="I601" s="12"/>
      <c r="J601" s="13"/>
      <c r="K601" s="12"/>
      <c r="L601" s="12"/>
      <c r="M601" s="12"/>
      <c r="N601" s="12"/>
      <c r="O601" s="13"/>
      <c r="P601" s="3"/>
      <c r="Q601" s="13"/>
      <c r="R601" s="12"/>
      <c r="S601" s="13"/>
    </row>
    <row r="602" spans="1:19" ht="21">
      <c r="A602" s="8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3"/>
      <c r="Q602" s="14"/>
      <c r="R602" s="14"/>
      <c r="S602" s="14"/>
    </row>
    <row r="603" spans="1:19" ht="21">
      <c r="A603" s="4">
        <v>2</v>
      </c>
      <c r="B603" s="19" t="s">
        <v>374</v>
      </c>
      <c r="C603" s="19" t="s">
        <v>251</v>
      </c>
      <c r="D603" s="20">
        <v>30000</v>
      </c>
      <c r="E603" s="4" t="s">
        <v>36</v>
      </c>
      <c r="F603" s="4" t="s">
        <v>35</v>
      </c>
      <c r="G603" s="4"/>
      <c r="H603" s="4"/>
      <c r="I603" s="4"/>
      <c r="J603" s="4" t="s">
        <v>33</v>
      </c>
      <c r="K603" s="4" t="s">
        <v>33</v>
      </c>
      <c r="L603" s="4" t="s">
        <v>33</v>
      </c>
      <c r="M603" s="4" t="s">
        <v>33</v>
      </c>
      <c r="N603" s="4" t="s">
        <v>33</v>
      </c>
      <c r="O603" s="4" t="s">
        <v>33</v>
      </c>
      <c r="P603" s="3"/>
      <c r="Q603" s="4" t="s">
        <v>33</v>
      </c>
      <c r="R603" s="4" t="s">
        <v>33</v>
      </c>
      <c r="S603" s="4" t="s">
        <v>33</v>
      </c>
    </row>
    <row r="604" spans="1:19" ht="21">
      <c r="A604" s="12"/>
      <c r="B604" s="13" t="s">
        <v>375</v>
      </c>
      <c r="C604" s="13" t="s">
        <v>274</v>
      </c>
      <c r="D604" s="31"/>
      <c r="E604" s="12"/>
      <c r="F604" s="13"/>
      <c r="G604" s="12"/>
      <c r="H604" s="13"/>
      <c r="I604" s="12"/>
      <c r="J604" s="13"/>
      <c r="K604" s="12"/>
      <c r="L604" s="12"/>
      <c r="M604" s="12"/>
      <c r="N604" s="12"/>
      <c r="O604" s="13"/>
      <c r="P604" s="3"/>
      <c r="Q604" s="13"/>
      <c r="R604" s="12"/>
      <c r="S604" s="13"/>
    </row>
    <row r="605" spans="1:19" ht="21">
      <c r="A605" s="12"/>
      <c r="B605" s="13"/>
      <c r="C605" s="13" t="s">
        <v>275</v>
      </c>
      <c r="D605" s="31"/>
      <c r="E605" s="12"/>
      <c r="F605" s="13"/>
      <c r="G605" s="12"/>
      <c r="H605" s="13"/>
      <c r="I605" s="12"/>
      <c r="J605" s="13"/>
      <c r="K605" s="12"/>
      <c r="L605" s="12"/>
      <c r="M605" s="12"/>
      <c r="N605" s="12"/>
      <c r="O605" s="13"/>
      <c r="P605" s="3"/>
      <c r="Q605" s="13"/>
      <c r="R605" s="12"/>
      <c r="S605" s="13"/>
    </row>
    <row r="606" spans="1:19" ht="21">
      <c r="A606" s="8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3"/>
      <c r="Q606" s="14"/>
      <c r="R606" s="14"/>
      <c r="S606" s="14"/>
    </row>
    <row r="607" spans="1:19" ht="21">
      <c r="A607" s="4">
        <v>3</v>
      </c>
      <c r="B607" s="19" t="s">
        <v>110</v>
      </c>
      <c r="C607" s="19" t="s">
        <v>67</v>
      </c>
      <c r="D607" s="20">
        <v>10000</v>
      </c>
      <c r="E607" s="4" t="s">
        <v>36</v>
      </c>
      <c r="F607" s="4" t="s">
        <v>35</v>
      </c>
      <c r="G607" s="4"/>
      <c r="H607" s="4"/>
      <c r="I607" s="4"/>
      <c r="J607" s="4" t="s">
        <v>33</v>
      </c>
      <c r="K607" s="4" t="s">
        <v>33</v>
      </c>
      <c r="L607" s="4" t="s">
        <v>33</v>
      </c>
      <c r="M607" s="4" t="s">
        <v>33</v>
      </c>
      <c r="N607" s="4" t="s">
        <v>33</v>
      </c>
      <c r="O607" s="4" t="s">
        <v>33</v>
      </c>
      <c r="P607" s="3"/>
      <c r="Q607" s="4" t="s">
        <v>33</v>
      </c>
      <c r="R607" s="4" t="s">
        <v>33</v>
      </c>
      <c r="S607" s="4" t="s">
        <v>33</v>
      </c>
    </row>
    <row r="608" spans="1:19" ht="21">
      <c r="A608" s="12"/>
      <c r="B608" s="13"/>
      <c r="C608" s="13" t="s">
        <v>276</v>
      </c>
      <c r="D608" s="31"/>
      <c r="E608" s="12"/>
      <c r="F608" s="13"/>
      <c r="G608" s="12"/>
      <c r="H608" s="13"/>
      <c r="I608" s="12"/>
      <c r="J608" s="13"/>
      <c r="K608" s="12"/>
      <c r="L608" s="12"/>
      <c r="M608" s="12"/>
      <c r="N608" s="12"/>
      <c r="O608" s="13"/>
      <c r="P608" s="3"/>
      <c r="Q608" s="13"/>
      <c r="R608" s="12"/>
      <c r="S608" s="13"/>
    </row>
    <row r="609" spans="1:19" ht="21">
      <c r="A609" s="12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3"/>
      <c r="Q609" s="13"/>
      <c r="R609" s="13"/>
      <c r="S609" s="13"/>
    </row>
    <row r="610" spans="1:19" ht="21">
      <c r="A610" s="4">
        <v>4</v>
      </c>
      <c r="B610" s="19" t="s">
        <v>376</v>
      </c>
      <c r="C610" s="19" t="s">
        <v>67</v>
      </c>
      <c r="D610" s="20">
        <v>30000</v>
      </c>
      <c r="E610" s="4" t="s">
        <v>90</v>
      </c>
      <c r="F610" s="4" t="s">
        <v>35</v>
      </c>
      <c r="G610" s="4"/>
      <c r="H610" s="4"/>
      <c r="I610" s="4"/>
      <c r="J610" s="4" t="s">
        <v>33</v>
      </c>
      <c r="K610" s="4" t="s">
        <v>33</v>
      </c>
      <c r="L610" s="4" t="s">
        <v>33</v>
      </c>
      <c r="M610" s="4" t="s">
        <v>33</v>
      </c>
      <c r="N610" s="4" t="s">
        <v>33</v>
      </c>
      <c r="O610" s="4" t="s">
        <v>33</v>
      </c>
      <c r="P610" s="6"/>
      <c r="Q610" s="4" t="s">
        <v>33</v>
      </c>
      <c r="R610" s="4" t="s">
        <v>33</v>
      </c>
      <c r="S610" s="4" t="s">
        <v>33</v>
      </c>
    </row>
    <row r="611" spans="1:19" ht="21">
      <c r="A611" s="12"/>
      <c r="B611" s="13" t="s">
        <v>278</v>
      </c>
      <c r="C611" s="13" t="s">
        <v>277</v>
      </c>
      <c r="D611" s="31"/>
      <c r="E611" s="12"/>
      <c r="F611" s="13"/>
      <c r="G611" s="12"/>
      <c r="H611" s="13"/>
      <c r="I611" s="12"/>
      <c r="J611" s="13"/>
      <c r="K611" s="12"/>
      <c r="L611" s="12"/>
      <c r="M611" s="12"/>
      <c r="N611" s="12"/>
      <c r="O611" s="13"/>
      <c r="P611" s="25"/>
      <c r="Q611" s="13"/>
      <c r="R611" s="12"/>
      <c r="S611" s="13"/>
    </row>
    <row r="612" spans="1:19" ht="21">
      <c r="A612" s="8"/>
      <c r="B612" s="14"/>
      <c r="C612" s="14" t="s">
        <v>278</v>
      </c>
      <c r="D612" s="34"/>
      <c r="E612" s="8"/>
      <c r="F612" s="14"/>
      <c r="G612" s="8"/>
      <c r="H612" s="14"/>
      <c r="I612" s="8"/>
      <c r="J612" s="14"/>
      <c r="K612" s="8"/>
      <c r="L612" s="8"/>
      <c r="M612" s="8"/>
      <c r="N612" s="8"/>
      <c r="O612" s="14"/>
      <c r="P612" s="10"/>
      <c r="Q612" s="14"/>
      <c r="R612" s="8"/>
      <c r="S612" s="14"/>
    </row>
    <row r="613" spans="1:19" ht="2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21">
      <c r="A614" s="3"/>
      <c r="B614" s="3"/>
      <c r="C614" s="3"/>
      <c r="D614" s="3"/>
      <c r="E614" s="3">
        <v>32</v>
      </c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21">
      <c r="A615" s="47" t="s">
        <v>9</v>
      </c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</row>
    <row r="616" spans="1:19" ht="21">
      <c r="A616" s="47" t="s">
        <v>201</v>
      </c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</row>
    <row r="617" spans="1:19" ht="21">
      <c r="A617" s="48" t="s">
        <v>2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</row>
    <row r="618" spans="1:19" ht="21">
      <c r="A618" s="4" t="s">
        <v>10</v>
      </c>
      <c r="B618" s="4" t="s">
        <v>11</v>
      </c>
      <c r="C618" s="4" t="s">
        <v>12</v>
      </c>
      <c r="D618" s="4" t="s">
        <v>8</v>
      </c>
      <c r="E618" s="4" t="s">
        <v>13</v>
      </c>
      <c r="F618" s="4" t="s">
        <v>30</v>
      </c>
      <c r="G618" s="54" t="s">
        <v>217</v>
      </c>
      <c r="H618" s="55"/>
      <c r="I618" s="56"/>
      <c r="J618" s="49" t="s">
        <v>218</v>
      </c>
      <c r="K618" s="50"/>
      <c r="L618" s="50"/>
      <c r="M618" s="50"/>
      <c r="N618" s="50"/>
      <c r="O618" s="50"/>
      <c r="P618" s="50"/>
      <c r="Q618" s="50"/>
      <c r="R618" s="50"/>
      <c r="S618" s="51"/>
    </row>
    <row r="619" spans="1:19" ht="21">
      <c r="A619" s="8"/>
      <c r="B619" s="8"/>
      <c r="C619" s="8"/>
      <c r="D619" s="8"/>
      <c r="E619" s="8" t="s">
        <v>14</v>
      </c>
      <c r="F619" s="8" t="s">
        <v>14</v>
      </c>
      <c r="G619" s="15" t="s">
        <v>15</v>
      </c>
      <c r="H619" s="15" t="s">
        <v>16</v>
      </c>
      <c r="I619" s="15" t="s">
        <v>17</v>
      </c>
      <c r="J619" s="15" t="s">
        <v>18</v>
      </c>
      <c r="K619" s="15" t="s">
        <v>19</v>
      </c>
      <c r="L619" s="15" t="s">
        <v>20</v>
      </c>
      <c r="M619" s="15" t="s">
        <v>21</v>
      </c>
      <c r="N619" s="15" t="s">
        <v>22</v>
      </c>
      <c r="O619" s="15" t="s">
        <v>23</v>
      </c>
      <c r="P619" s="16"/>
      <c r="Q619" s="17" t="s">
        <v>24</v>
      </c>
      <c r="R619" s="17" t="s">
        <v>25</v>
      </c>
      <c r="S619" s="18" t="s">
        <v>26</v>
      </c>
    </row>
    <row r="620" spans="1:19" ht="21">
      <c r="A620" s="4">
        <v>5</v>
      </c>
      <c r="B620" s="19" t="s">
        <v>279</v>
      </c>
      <c r="C620" s="19" t="s">
        <v>251</v>
      </c>
      <c r="D620" s="20">
        <v>72000</v>
      </c>
      <c r="E620" s="4" t="s">
        <v>280</v>
      </c>
      <c r="F620" s="4" t="s">
        <v>35</v>
      </c>
      <c r="G620" s="4"/>
      <c r="H620" s="4"/>
      <c r="I620" s="4"/>
      <c r="J620" s="4" t="s">
        <v>33</v>
      </c>
      <c r="K620" s="4" t="s">
        <v>33</v>
      </c>
      <c r="L620" s="4" t="s">
        <v>33</v>
      </c>
      <c r="M620" s="4" t="s">
        <v>33</v>
      </c>
      <c r="N620" s="4" t="s">
        <v>33</v>
      </c>
      <c r="O620" s="4" t="s">
        <v>33</v>
      </c>
      <c r="P620" s="3"/>
      <c r="Q620" s="4" t="s">
        <v>33</v>
      </c>
      <c r="R620" s="4" t="s">
        <v>33</v>
      </c>
      <c r="S620" s="4" t="s">
        <v>33</v>
      </c>
    </row>
    <row r="621" spans="1:19" ht="21">
      <c r="A621" s="12"/>
      <c r="B621" s="13"/>
      <c r="C621" s="13" t="s">
        <v>378</v>
      </c>
      <c r="D621" s="31"/>
      <c r="E621" s="12" t="s">
        <v>90</v>
      </c>
      <c r="F621" s="13"/>
      <c r="G621" s="12"/>
      <c r="H621" s="13"/>
      <c r="I621" s="12"/>
      <c r="J621" s="13"/>
      <c r="K621" s="12"/>
      <c r="L621" s="12"/>
      <c r="M621" s="12"/>
      <c r="N621" s="12"/>
      <c r="O621" s="13"/>
      <c r="P621" s="3"/>
      <c r="Q621" s="13"/>
      <c r="R621" s="12"/>
      <c r="S621" s="13"/>
    </row>
    <row r="622" spans="1:19" ht="21">
      <c r="A622" s="12"/>
      <c r="B622" s="13"/>
      <c r="C622" s="13" t="s">
        <v>377</v>
      </c>
      <c r="D622" s="31"/>
      <c r="E622" s="12"/>
      <c r="F622" s="13"/>
      <c r="G622" s="12"/>
      <c r="H622" s="13"/>
      <c r="I622" s="12"/>
      <c r="J622" s="13"/>
      <c r="K622" s="12"/>
      <c r="L622" s="12"/>
      <c r="M622" s="12"/>
      <c r="N622" s="12"/>
      <c r="O622" s="13"/>
      <c r="P622" s="3"/>
      <c r="Q622" s="13"/>
      <c r="R622" s="12"/>
      <c r="S622" s="13"/>
    </row>
    <row r="623" spans="1:19" ht="21">
      <c r="A623" s="8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3"/>
      <c r="Q623" s="14"/>
      <c r="R623" s="14"/>
      <c r="S623" s="14"/>
    </row>
    <row r="624" spans="1:19" ht="2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2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2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2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2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2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2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2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2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2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2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21">
      <c r="A635" s="3"/>
      <c r="B635" s="3"/>
      <c r="C635" s="3"/>
      <c r="D635" s="3"/>
      <c r="E635" s="3">
        <v>33</v>
      </c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21">
      <c r="A636" s="47" t="s">
        <v>0</v>
      </c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</row>
    <row r="637" spans="1:19" ht="21">
      <c r="A637" s="47" t="s">
        <v>201</v>
      </c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</row>
    <row r="638" spans="1:19" ht="21">
      <c r="A638" s="48" t="s">
        <v>2</v>
      </c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</row>
    <row r="639" spans="1:19" ht="21">
      <c r="A639" s="54" t="s">
        <v>3</v>
      </c>
      <c r="B639" s="55"/>
      <c r="C639" s="55"/>
      <c r="D639" s="56"/>
      <c r="E639" s="4" t="s">
        <v>7</v>
      </c>
      <c r="F639" s="54" t="s">
        <v>5</v>
      </c>
      <c r="G639" s="56"/>
      <c r="H639" s="54" t="s">
        <v>7</v>
      </c>
      <c r="I639" s="55"/>
      <c r="J639" s="55"/>
      <c r="K639" s="56"/>
      <c r="L639" s="5" t="s">
        <v>5</v>
      </c>
      <c r="M639" s="6"/>
      <c r="N639" s="7"/>
      <c r="O639" s="54" t="s">
        <v>4</v>
      </c>
      <c r="P639" s="55"/>
      <c r="Q639" s="55"/>
      <c r="R639" s="55"/>
      <c r="S639" s="56"/>
    </row>
    <row r="640" spans="1:19" ht="21">
      <c r="A640" s="38"/>
      <c r="B640" s="39"/>
      <c r="C640" s="39"/>
      <c r="D640" s="40"/>
      <c r="E640" s="8" t="s">
        <v>31</v>
      </c>
      <c r="F640" s="38" t="s">
        <v>6</v>
      </c>
      <c r="G640" s="40"/>
      <c r="H640" s="38" t="s">
        <v>8</v>
      </c>
      <c r="I640" s="39"/>
      <c r="J640" s="39"/>
      <c r="K640" s="40"/>
      <c r="L640" s="9" t="s">
        <v>27</v>
      </c>
      <c r="M640" s="10"/>
      <c r="N640" s="11"/>
      <c r="O640" s="38"/>
      <c r="P640" s="39"/>
      <c r="Q640" s="39"/>
      <c r="R640" s="39"/>
      <c r="S640" s="40"/>
    </row>
    <row r="641" spans="1:19" ht="21">
      <c r="A641" s="60" t="s">
        <v>192</v>
      </c>
      <c r="B641" s="61"/>
      <c r="C641" s="61"/>
      <c r="D641" s="62"/>
      <c r="E641" s="4"/>
      <c r="F641" s="54"/>
      <c r="G641" s="56"/>
      <c r="H641" s="54"/>
      <c r="I641" s="55"/>
      <c r="J641" s="55"/>
      <c r="K641" s="56"/>
      <c r="L641" s="54"/>
      <c r="M641" s="55"/>
      <c r="N641" s="56"/>
      <c r="O641" s="54"/>
      <c r="P641" s="55"/>
      <c r="Q641" s="55"/>
      <c r="R641" s="55"/>
      <c r="S641" s="56"/>
    </row>
    <row r="642" spans="1:19" ht="21">
      <c r="A642" s="41" t="s">
        <v>195</v>
      </c>
      <c r="B642" s="42"/>
      <c r="C642" s="42"/>
      <c r="D642" s="43"/>
      <c r="E642" s="12">
        <v>2</v>
      </c>
      <c r="F642" s="44">
        <v>2.19</v>
      </c>
      <c r="G642" s="45"/>
      <c r="H642" s="63">
        <v>60000</v>
      </c>
      <c r="I642" s="64"/>
      <c r="J642" s="64"/>
      <c r="K642" s="65"/>
      <c r="L642" s="66">
        <f>H642*100/10546760</f>
        <v>0.56889509195241006</v>
      </c>
      <c r="M642" s="46"/>
      <c r="N642" s="45"/>
      <c r="O642" s="44" t="s">
        <v>188</v>
      </c>
      <c r="P642" s="46"/>
      <c r="Q642" s="46"/>
      <c r="R642" s="46"/>
      <c r="S642" s="45"/>
    </row>
    <row r="643" spans="1:19" ht="21">
      <c r="A643" s="41" t="s">
        <v>196</v>
      </c>
      <c r="B643" s="42"/>
      <c r="C643" s="42"/>
      <c r="D643" s="43"/>
      <c r="E643" s="13"/>
      <c r="F643" s="44"/>
      <c r="G643" s="45"/>
      <c r="H643" s="44"/>
      <c r="I643" s="46"/>
      <c r="J643" s="46"/>
      <c r="K643" s="45"/>
      <c r="L643" s="44"/>
      <c r="M643" s="46"/>
      <c r="N643" s="45"/>
      <c r="O643" s="44"/>
      <c r="P643" s="46"/>
      <c r="Q643" s="46"/>
      <c r="R643" s="46"/>
      <c r="S643" s="45"/>
    </row>
    <row r="644" spans="1:19" ht="21">
      <c r="A644" s="57"/>
      <c r="B644" s="58"/>
      <c r="C644" s="58"/>
      <c r="D644" s="59"/>
      <c r="E644" s="14"/>
      <c r="F644" s="38"/>
      <c r="G644" s="40"/>
      <c r="H644" s="38"/>
      <c r="I644" s="39"/>
      <c r="J644" s="39"/>
      <c r="K644" s="40"/>
      <c r="L644" s="38"/>
      <c r="M644" s="39"/>
      <c r="N644" s="40"/>
      <c r="O644" s="38"/>
      <c r="P644" s="39"/>
      <c r="Q644" s="39"/>
      <c r="R644" s="39"/>
      <c r="S644" s="40"/>
    </row>
    <row r="645" spans="1:19" ht="21">
      <c r="A645" s="49" t="s">
        <v>29</v>
      </c>
      <c r="B645" s="50"/>
      <c r="C645" s="50"/>
      <c r="D645" s="51"/>
      <c r="E645" s="15">
        <v>2</v>
      </c>
      <c r="F645" s="49">
        <v>2.19</v>
      </c>
      <c r="G645" s="51"/>
      <c r="H645" s="52">
        <f>H642</f>
        <v>60000</v>
      </c>
      <c r="I645" s="50"/>
      <c r="J645" s="50"/>
      <c r="K645" s="51"/>
      <c r="L645" s="53">
        <v>0.56999999999999995</v>
      </c>
      <c r="M645" s="50"/>
      <c r="N645" s="51"/>
      <c r="O645" s="49"/>
      <c r="P645" s="50"/>
      <c r="Q645" s="50"/>
      <c r="R645" s="50"/>
      <c r="S645" s="51"/>
    </row>
    <row r="646" spans="1:19" ht="2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2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2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2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2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2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2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2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2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2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21">
      <c r="A656" s="3"/>
      <c r="B656" s="3"/>
      <c r="C656" s="3"/>
      <c r="D656" s="3"/>
      <c r="E656" s="3">
        <v>34</v>
      </c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21">
      <c r="A657" s="47" t="s">
        <v>9</v>
      </c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</row>
    <row r="658" spans="1:19" ht="21">
      <c r="A658" s="47" t="s">
        <v>201</v>
      </c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</row>
    <row r="659" spans="1:19" ht="21">
      <c r="A659" s="48" t="s">
        <v>2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</row>
    <row r="660" spans="1:19" ht="21">
      <c r="A660" s="4" t="s">
        <v>10</v>
      </c>
      <c r="B660" s="4" t="s">
        <v>11</v>
      </c>
      <c r="C660" s="4" t="s">
        <v>12</v>
      </c>
      <c r="D660" s="4" t="s">
        <v>8</v>
      </c>
      <c r="E660" s="4" t="s">
        <v>13</v>
      </c>
      <c r="F660" s="4" t="s">
        <v>30</v>
      </c>
      <c r="G660" s="54" t="s">
        <v>217</v>
      </c>
      <c r="H660" s="55"/>
      <c r="I660" s="56"/>
      <c r="J660" s="49" t="s">
        <v>218</v>
      </c>
      <c r="K660" s="50"/>
      <c r="L660" s="50"/>
      <c r="M660" s="50"/>
      <c r="N660" s="50"/>
      <c r="O660" s="50"/>
      <c r="P660" s="50"/>
      <c r="Q660" s="50"/>
      <c r="R660" s="50"/>
      <c r="S660" s="51"/>
    </row>
    <row r="661" spans="1:19" ht="21">
      <c r="A661" s="8"/>
      <c r="B661" s="8"/>
      <c r="C661" s="8"/>
      <c r="D661" s="8"/>
      <c r="E661" s="8" t="s">
        <v>14</v>
      </c>
      <c r="F661" s="8" t="s">
        <v>14</v>
      </c>
      <c r="G661" s="15" t="s">
        <v>15</v>
      </c>
      <c r="H661" s="15" t="s">
        <v>16</v>
      </c>
      <c r="I661" s="15" t="s">
        <v>17</v>
      </c>
      <c r="J661" s="15" t="s">
        <v>18</v>
      </c>
      <c r="K661" s="15" t="s">
        <v>19</v>
      </c>
      <c r="L661" s="15" t="s">
        <v>20</v>
      </c>
      <c r="M661" s="15" t="s">
        <v>21</v>
      </c>
      <c r="N661" s="15" t="s">
        <v>22</v>
      </c>
      <c r="O661" s="15" t="s">
        <v>23</v>
      </c>
      <c r="P661" s="16"/>
      <c r="Q661" s="17" t="s">
        <v>24</v>
      </c>
      <c r="R661" s="17" t="s">
        <v>25</v>
      </c>
      <c r="S661" s="18" t="s">
        <v>26</v>
      </c>
    </row>
    <row r="662" spans="1:19" ht="21">
      <c r="A662" s="4">
        <v>1</v>
      </c>
      <c r="B662" s="19" t="s">
        <v>379</v>
      </c>
      <c r="C662" s="19" t="s">
        <v>91</v>
      </c>
      <c r="D662" s="20">
        <v>40000</v>
      </c>
      <c r="E662" s="4" t="s">
        <v>36</v>
      </c>
      <c r="F662" s="4" t="s">
        <v>35</v>
      </c>
      <c r="G662" s="4"/>
      <c r="H662" s="4"/>
      <c r="I662" s="4"/>
      <c r="J662" s="4" t="s">
        <v>33</v>
      </c>
      <c r="K662" s="4"/>
      <c r="L662" s="4"/>
      <c r="M662" s="4" t="s">
        <v>33</v>
      </c>
      <c r="N662" s="4"/>
      <c r="O662" s="4"/>
      <c r="P662" s="3"/>
      <c r="Q662" s="4"/>
      <c r="R662" s="4"/>
      <c r="S662" s="4"/>
    </row>
    <row r="663" spans="1:19" ht="21">
      <c r="A663" s="12"/>
      <c r="B663" s="13" t="s">
        <v>380</v>
      </c>
      <c r="C663" s="13" t="s">
        <v>111</v>
      </c>
      <c r="D663" s="31"/>
      <c r="E663" s="12"/>
      <c r="F663" s="13"/>
      <c r="G663" s="12"/>
      <c r="H663" s="13"/>
      <c r="I663" s="12"/>
      <c r="J663" s="13"/>
      <c r="K663" s="12"/>
      <c r="L663" s="12"/>
      <c r="M663" s="12"/>
      <c r="N663" s="12"/>
      <c r="O663" s="13"/>
      <c r="P663" s="3"/>
      <c r="Q663" s="13"/>
      <c r="R663" s="12"/>
      <c r="S663" s="13"/>
    </row>
    <row r="664" spans="1:19" ht="21">
      <c r="A664" s="8"/>
      <c r="B664" s="14"/>
      <c r="C664" s="14" t="s">
        <v>112</v>
      </c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3"/>
      <c r="Q664" s="14"/>
      <c r="R664" s="14"/>
      <c r="S664" s="14"/>
    </row>
    <row r="665" spans="1:19" ht="21">
      <c r="A665" s="4">
        <v>2</v>
      </c>
      <c r="B665" s="19" t="s">
        <v>381</v>
      </c>
      <c r="C665" s="19" t="s">
        <v>91</v>
      </c>
      <c r="D665" s="20">
        <v>20000</v>
      </c>
      <c r="E665" s="4" t="s">
        <v>36</v>
      </c>
      <c r="F665" s="4" t="s">
        <v>35</v>
      </c>
      <c r="G665" s="4"/>
      <c r="H665" s="4"/>
      <c r="I665" s="4"/>
      <c r="J665" s="4" t="s">
        <v>33</v>
      </c>
      <c r="K665" s="4"/>
      <c r="L665" s="4"/>
      <c r="M665" s="4" t="s">
        <v>33</v>
      </c>
      <c r="N665" s="4"/>
      <c r="O665" s="4"/>
      <c r="P665" s="3"/>
      <c r="Q665" s="4"/>
      <c r="R665" s="4"/>
      <c r="S665" s="4"/>
    </row>
    <row r="666" spans="1:19" ht="21">
      <c r="A666" s="12"/>
      <c r="B666" s="13" t="s">
        <v>293</v>
      </c>
      <c r="C666" s="13" t="s">
        <v>292</v>
      </c>
      <c r="D666" s="31"/>
      <c r="E666" s="12"/>
      <c r="F666" s="13"/>
      <c r="G666" s="12"/>
      <c r="H666" s="13"/>
      <c r="I666" s="12"/>
      <c r="J666" s="13"/>
      <c r="K666" s="12"/>
      <c r="L666" s="12"/>
      <c r="M666" s="12"/>
      <c r="N666" s="12"/>
      <c r="O666" s="13"/>
      <c r="P666" s="3"/>
      <c r="Q666" s="13"/>
      <c r="R666" s="12"/>
      <c r="S666" s="13"/>
    </row>
    <row r="667" spans="1:19" ht="21">
      <c r="A667" s="8"/>
      <c r="B667" s="14"/>
      <c r="C667" s="14" t="s">
        <v>293</v>
      </c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3"/>
      <c r="Q667" s="14"/>
      <c r="R667" s="14"/>
      <c r="S667" s="14"/>
    </row>
    <row r="668" spans="1:19" ht="2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2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2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2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2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2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2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2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2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21">
      <c r="A677" s="3"/>
      <c r="B677" s="3"/>
      <c r="C677" s="3"/>
      <c r="D677" s="3"/>
      <c r="E677" s="3">
        <v>35</v>
      </c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21">
      <c r="A678" s="47" t="s">
        <v>0</v>
      </c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</row>
    <row r="679" spans="1:19" ht="21">
      <c r="A679" s="47" t="s">
        <v>201</v>
      </c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</row>
    <row r="680" spans="1:19" ht="21">
      <c r="A680" s="48" t="s">
        <v>2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</row>
    <row r="681" spans="1:19" ht="21">
      <c r="A681" s="54" t="s">
        <v>3</v>
      </c>
      <c r="B681" s="55"/>
      <c r="C681" s="55"/>
      <c r="D681" s="56"/>
      <c r="E681" s="4" t="s">
        <v>7</v>
      </c>
      <c r="F681" s="54" t="s">
        <v>5</v>
      </c>
      <c r="G681" s="56"/>
      <c r="H681" s="54" t="s">
        <v>7</v>
      </c>
      <c r="I681" s="55"/>
      <c r="J681" s="55"/>
      <c r="K681" s="56"/>
      <c r="L681" s="5" t="s">
        <v>5</v>
      </c>
      <c r="M681" s="6"/>
      <c r="N681" s="7"/>
      <c r="O681" s="54" t="s">
        <v>4</v>
      </c>
      <c r="P681" s="55"/>
      <c r="Q681" s="55"/>
      <c r="R681" s="55"/>
      <c r="S681" s="56"/>
    </row>
    <row r="682" spans="1:19" ht="21">
      <c r="A682" s="38"/>
      <c r="B682" s="39"/>
      <c r="C682" s="39"/>
      <c r="D682" s="40"/>
      <c r="E682" s="8" t="s">
        <v>31</v>
      </c>
      <c r="F682" s="38" t="s">
        <v>6</v>
      </c>
      <c r="G682" s="40"/>
      <c r="H682" s="38" t="s">
        <v>8</v>
      </c>
      <c r="I682" s="39"/>
      <c r="J682" s="39"/>
      <c r="K682" s="40"/>
      <c r="L682" s="9" t="s">
        <v>27</v>
      </c>
      <c r="M682" s="10"/>
      <c r="N682" s="11"/>
      <c r="O682" s="38"/>
      <c r="P682" s="39"/>
      <c r="Q682" s="39"/>
      <c r="R682" s="39"/>
      <c r="S682" s="40"/>
    </row>
    <row r="683" spans="1:19" ht="21">
      <c r="A683" s="60" t="s">
        <v>192</v>
      </c>
      <c r="B683" s="61"/>
      <c r="C683" s="61"/>
      <c r="D683" s="62"/>
      <c r="E683" s="4"/>
      <c r="F683" s="54"/>
      <c r="G683" s="56"/>
      <c r="H683" s="54"/>
      <c r="I683" s="55"/>
      <c r="J683" s="55"/>
      <c r="K683" s="56"/>
      <c r="L683" s="54"/>
      <c r="M683" s="55"/>
      <c r="N683" s="56"/>
      <c r="O683" s="54"/>
      <c r="P683" s="55"/>
      <c r="Q683" s="55"/>
      <c r="R683" s="55"/>
      <c r="S683" s="56"/>
    </row>
    <row r="684" spans="1:19" ht="21">
      <c r="A684" s="41" t="s">
        <v>197</v>
      </c>
      <c r="B684" s="42"/>
      <c r="C684" s="42"/>
      <c r="D684" s="43"/>
      <c r="E684" s="12">
        <v>3</v>
      </c>
      <c r="F684" s="44">
        <v>3.29</v>
      </c>
      <c r="G684" s="45"/>
      <c r="H684" s="63">
        <f>D704+D707+D711</f>
        <v>90000</v>
      </c>
      <c r="I684" s="64"/>
      <c r="J684" s="64"/>
      <c r="K684" s="65"/>
      <c r="L684" s="66">
        <f>H684*100/10546760</f>
        <v>0.85334263792861509</v>
      </c>
      <c r="M684" s="46"/>
      <c r="N684" s="45"/>
      <c r="O684" s="44" t="s">
        <v>188</v>
      </c>
      <c r="P684" s="46"/>
      <c r="Q684" s="46"/>
      <c r="R684" s="46"/>
      <c r="S684" s="45"/>
    </row>
    <row r="685" spans="1:19" ht="21">
      <c r="A685" s="41"/>
      <c r="B685" s="42"/>
      <c r="C685" s="42"/>
      <c r="D685" s="43"/>
      <c r="E685" s="13"/>
      <c r="F685" s="44"/>
      <c r="G685" s="45"/>
      <c r="H685" s="44"/>
      <c r="I685" s="46"/>
      <c r="J685" s="46"/>
      <c r="K685" s="45"/>
      <c r="L685" s="44"/>
      <c r="M685" s="46"/>
      <c r="N685" s="45"/>
      <c r="O685" s="44"/>
      <c r="P685" s="46"/>
      <c r="Q685" s="46"/>
      <c r="R685" s="46"/>
      <c r="S685" s="45"/>
    </row>
    <row r="686" spans="1:19" ht="21">
      <c r="A686" s="57"/>
      <c r="B686" s="58"/>
      <c r="C686" s="58"/>
      <c r="D686" s="59"/>
      <c r="E686" s="14"/>
      <c r="F686" s="38"/>
      <c r="G686" s="40"/>
      <c r="H686" s="38"/>
      <c r="I686" s="39"/>
      <c r="J686" s="39"/>
      <c r="K686" s="40"/>
      <c r="L686" s="38"/>
      <c r="M686" s="39"/>
      <c r="N686" s="40"/>
      <c r="O686" s="38"/>
      <c r="P686" s="39"/>
      <c r="Q686" s="39"/>
      <c r="R686" s="39"/>
      <c r="S686" s="40"/>
    </row>
    <row r="687" spans="1:19" ht="21">
      <c r="A687" s="49" t="s">
        <v>29</v>
      </c>
      <c r="B687" s="50"/>
      <c r="C687" s="50"/>
      <c r="D687" s="51"/>
      <c r="E687" s="15">
        <f>E684</f>
        <v>3</v>
      </c>
      <c r="F687" s="49">
        <v>3.29</v>
      </c>
      <c r="G687" s="51"/>
      <c r="H687" s="52">
        <f>H684</f>
        <v>90000</v>
      </c>
      <c r="I687" s="50"/>
      <c r="J687" s="50"/>
      <c r="K687" s="51"/>
      <c r="L687" s="53">
        <v>0.85</v>
      </c>
      <c r="M687" s="50"/>
      <c r="N687" s="51"/>
      <c r="O687" s="49"/>
      <c r="P687" s="50"/>
      <c r="Q687" s="50"/>
      <c r="R687" s="50"/>
      <c r="S687" s="51"/>
    </row>
    <row r="688" spans="1:19" ht="2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20" ht="2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20" ht="2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20" ht="2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20" ht="2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20" ht="2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20" ht="2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20" ht="2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20" ht="2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20" ht="2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20" ht="21">
      <c r="A698" s="3"/>
      <c r="B698" s="3"/>
      <c r="C698" s="3"/>
      <c r="D698" s="3"/>
      <c r="E698" s="3">
        <v>36</v>
      </c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20" ht="21">
      <c r="A699" s="47" t="s">
        <v>9</v>
      </c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</row>
    <row r="700" spans="1:20" ht="21">
      <c r="A700" s="47" t="s">
        <v>201</v>
      </c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</row>
    <row r="701" spans="1:20" ht="21">
      <c r="A701" s="48" t="s">
        <v>2</v>
      </c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</row>
    <row r="702" spans="1:20" ht="21">
      <c r="A702" s="4" t="s">
        <v>10</v>
      </c>
      <c r="B702" s="4" t="s">
        <v>11</v>
      </c>
      <c r="C702" s="4" t="s">
        <v>12</v>
      </c>
      <c r="D702" s="4" t="s">
        <v>8</v>
      </c>
      <c r="E702" s="4" t="s">
        <v>13</v>
      </c>
      <c r="F702" s="4" t="s">
        <v>30</v>
      </c>
      <c r="G702" s="54" t="s">
        <v>217</v>
      </c>
      <c r="H702" s="55"/>
      <c r="I702" s="56"/>
      <c r="J702" s="49" t="s">
        <v>218</v>
      </c>
      <c r="K702" s="50"/>
      <c r="L702" s="50"/>
      <c r="M702" s="50"/>
      <c r="N702" s="50"/>
      <c r="O702" s="50"/>
      <c r="P702" s="50"/>
      <c r="Q702" s="50"/>
      <c r="R702" s="50"/>
      <c r="S702" s="51"/>
    </row>
    <row r="703" spans="1:20" ht="22.5">
      <c r="A703" s="8"/>
      <c r="B703" s="8"/>
      <c r="C703" s="8"/>
      <c r="D703" s="8"/>
      <c r="E703" s="8" t="s">
        <v>14</v>
      </c>
      <c r="F703" s="8" t="s">
        <v>14</v>
      </c>
      <c r="G703" s="15" t="s">
        <v>15</v>
      </c>
      <c r="H703" s="15" t="s">
        <v>16</v>
      </c>
      <c r="I703" s="15" t="s">
        <v>17</v>
      </c>
      <c r="J703" s="15" t="s">
        <v>18</v>
      </c>
      <c r="K703" s="15" t="s">
        <v>19</v>
      </c>
      <c r="L703" s="15" t="s">
        <v>20</v>
      </c>
      <c r="M703" s="15" t="s">
        <v>21</v>
      </c>
      <c r="N703" s="15" t="s">
        <v>22</v>
      </c>
      <c r="O703" s="15" t="s">
        <v>23</v>
      </c>
      <c r="P703" s="16"/>
      <c r="Q703" s="17" t="s">
        <v>24</v>
      </c>
      <c r="R703" s="17" t="s">
        <v>25</v>
      </c>
      <c r="S703" s="18" t="s">
        <v>26</v>
      </c>
      <c r="T703" s="35"/>
    </row>
    <row r="704" spans="1:20" ht="21">
      <c r="A704" s="4">
        <v>1</v>
      </c>
      <c r="B704" s="19" t="s">
        <v>383</v>
      </c>
      <c r="C704" s="19" t="s">
        <v>117</v>
      </c>
      <c r="D704" s="20">
        <v>45000</v>
      </c>
      <c r="E704" s="4" t="s">
        <v>63</v>
      </c>
      <c r="F704" s="4" t="s">
        <v>35</v>
      </c>
      <c r="G704" s="4"/>
      <c r="H704" s="4"/>
      <c r="I704" s="4"/>
      <c r="J704" s="4" t="s">
        <v>33</v>
      </c>
      <c r="K704" s="4" t="s">
        <v>33</v>
      </c>
      <c r="L704" s="4" t="s">
        <v>33</v>
      </c>
      <c r="M704" s="4" t="s">
        <v>33</v>
      </c>
      <c r="N704" s="4" t="s">
        <v>33</v>
      </c>
      <c r="O704" s="4" t="s">
        <v>33</v>
      </c>
      <c r="P704" s="3"/>
      <c r="Q704" s="4" t="s">
        <v>33</v>
      </c>
      <c r="R704" s="4" t="s">
        <v>33</v>
      </c>
      <c r="S704" s="4" t="s">
        <v>33</v>
      </c>
    </row>
    <row r="705" spans="1:19" ht="21">
      <c r="A705" s="12"/>
      <c r="B705" s="13" t="s">
        <v>63</v>
      </c>
      <c r="C705" s="13" t="s">
        <v>118</v>
      </c>
      <c r="D705" s="31"/>
      <c r="E705" s="12"/>
      <c r="F705" s="13"/>
      <c r="G705" s="12"/>
      <c r="H705" s="13"/>
      <c r="I705" s="12"/>
      <c r="J705" s="13"/>
      <c r="K705" s="12"/>
      <c r="L705" s="12"/>
      <c r="M705" s="12"/>
      <c r="N705" s="12"/>
      <c r="O705" s="13"/>
      <c r="P705" s="3"/>
      <c r="Q705" s="13"/>
      <c r="R705" s="12"/>
      <c r="S705" s="13"/>
    </row>
    <row r="706" spans="1:19" ht="21">
      <c r="A706" s="8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3"/>
      <c r="Q706" s="14"/>
      <c r="R706" s="14"/>
      <c r="S706" s="14"/>
    </row>
    <row r="707" spans="1:19" ht="21">
      <c r="A707" s="4">
        <v>2</v>
      </c>
      <c r="B707" s="19" t="s">
        <v>298</v>
      </c>
      <c r="C707" s="19" t="s">
        <v>297</v>
      </c>
      <c r="D707" s="20">
        <v>15000</v>
      </c>
      <c r="E707" s="4" t="s">
        <v>36</v>
      </c>
      <c r="F707" s="4" t="s">
        <v>35</v>
      </c>
      <c r="G707" s="4"/>
      <c r="H707" s="4"/>
      <c r="I707" s="4"/>
      <c r="J707" s="4" t="s">
        <v>33</v>
      </c>
      <c r="K707" s="4" t="s">
        <v>33</v>
      </c>
      <c r="L707" s="4" t="s">
        <v>33</v>
      </c>
      <c r="M707" s="4" t="s">
        <v>33</v>
      </c>
      <c r="N707" s="4" t="s">
        <v>33</v>
      </c>
      <c r="O707" s="4" t="s">
        <v>33</v>
      </c>
      <c r="P707" s="3"/>
      <c r="Q707" s="4" t="s">
        <v>33</v>
      </c>
      <c r="R707" s="4" t="s">
        <v>33</v>
      </c>
      <c r="S707" s="4" t="s">
        <v>33</v>
      </c>
    </row>
    <row r="708" spans="1:19" ht="21">
      <c r="A708" s="12"/>
      <c r="B708" s="13" t="s">
        <v>296</v>
      </c>
      <c r="C708" s="13" t="s">
        <v>299</v>
      </c>
      <c r="D708" s="31"/>
      <c r="E708" s="12"/>
      <c r="F708" s="13"/>
      <c r="G708" s="12"/>
      <c r="H708" s="13"/>
      <c r="I708" s="12"/>
      <c r="J708" s="13"/>
      <c r="K708" s="12"/>
      <c r="L708" s="12"/>
      <c r="M708" s="12"/>
      <c r="N708" s="12"/>
      <c r="O708" s="13"/>
      <c r="P708" s="3"/>
      <c r="Q708" s="13"/>
      <c r="R708" s="12"/>
      <c r="S708" s="13"/>
    </row>
    <row r="709" spans="1:19" ht="21">
      <c r="A709" s="12"/>
      <c r="B709" s="13"/>
      <c r="C709" s="13" t="s">
        <v>296</v>
      </c>
      <c r="D709" s="31"/>
      <c r="E709" s="12"/>
      <c r="F709" s="13"/>
      <c r="G709" s="12"/>
      <c r="H709" s="13"/>
      <c r="I709" s="12"/>
      <c r="J709" s="13"/>
      <c r="K709" s="12"/>
      <c r="L709" s="12"/>
      <c r="M709" s="12"/>
      <c r="N709" s="12"/>
      <c r="O709" s="13"/>
      <c r="P709" s="3"/>
      <c r="Q709" s="13"/>
      <c r="R709" s="12"/>
      <c r="S709" s="13"/>
    </row>
    <row r="710" spans="1:19" ht="21">
      <c r="A710" s="8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3"/>
      <c r="Q710" s="14"/>
      <c r="R710" s="14"/>
      <c r="S710" s="14"/>
    </row>
    <row r="711" spans="1:19" ht="21">
      <c r="A711" s="4">
        <v>3</v>
      </c>
      <c r="B711" s="19" t="s">
        <v>300</v>
      </c>
      <c r="C711" s="19" t="s">
        <v>297</v>
      </c>
      <c r="D711" s="20">
        <v>30000</v>
      </c>
      <c r="E711" s="4" t="s">
        <v>36</v>
      </c>
      <c r="F711" s="4" t="s">
        <v>35</v>
      </c>
      <c r="G711" s="4"/>
      <c r="H711" s="4"/>
      <c r="I711" s="4"/>
      <c r="J711" s="4" t="s">
        <v>33</v>
      </c>
      <c r="K711" s="4" t="s">
        <v>33</v>
      </c>
      <c r="L711" s="4" t="s">
        <v>33</v>
      </c>
      <c r="M711" s="4" t="s">
        <v>33</v>
      </c>
      <c r="N711" s="4" t="s">
        <v>33</v>
      </c>
      <c r="O711" s="4" t="s">
        <v>33</v>
      </c>
      <c r="P711" s="3"/>
      <c r="Q711" s="4" t="s">
        <v>33</v>
      </c>
      <c r="R711" s="4" t="s">
        <v>33</v>
      </c>
      <c r="S711" s="4" t="s">
        <v>33</v>
      </c>
    </row>
    <row r="712" spans="1:19" ht="21">
      <c r="A712" s="12"/>
      <c r="B712" s="13"/>
      <c r="C712" s="13" t="s">
        <v>301</v>
      </c>
      <c r="D712" s="31"/>
      <c r="E712" s="12"/>
      <c r="F712" s="13"/>
      <c r="G712" s="12"/>
      <c r="H712" s="13"/>
      <c r="I712" s="12"/>
      <c r="J712" s="13"/>
      <c r="K712" s="12"/>
      <c r="L712" s="12"/>
      <c r="M712" s="12"/>
      <c r="N712" s="12"/>
      <c r="O712" s="13"/>
      <c r="P712" s="3"/>
      <c r="Q712" s="13"/>
      <c r="R712" s="12"/>
      <c r="S712" s="13"/>
    </row>
    <row r="713" spans="1:19" ht="21">
      <c r="A713" s="12"/>
      <c r="B713" s="13"/>
      <c r="C713" s="13"/>
      <c r="D713" s="31"/>
      <c r="E713" s="12"/>
      <c r="F713" s="13"/>
      <c r="G713" s="12"/>
      <c r="H713" s="13"/>
      <c r="I713" s="12"/>
      <c r="J713" s="13"/>
      <c r="K713" s="12"/>
      <c r="L713" s="12"/>
      <c r="M713" s="12"/>
      <c r="N713" s="12"/>
      <c r="O713" s="13"/>
      <c r="P713" s="3"/>
      <c r="Q713" s="13"/>
      <c r="R713" s="12"/>
      <c r="S713" s="13"/>
    </row>
    <row r="714" spans="1:19" ht="21">
      <c r="A714" s="8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3"/>
      <c r="Q714" s="14"/>
      <c r="R714" s="14"/>
      <c r="S714" s="14"/>
    </row>
    <row r="715" spans="1:19" ht="21">
      <c r="A715" s="27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3"/>
      <c r="Q715" s="25"/>
      <c r="R715" s="25"/>
      <c r="S715" s="25"/>
    </row>
    <row r="716" spans="1:19" ht="21">
      <c r="A716" s="27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3"/>
      <c r="Q716" s="25"/>
      <c r="R716" s="25"/>
      <c r="S716" s="25"/>
    </row>
    <row r="717" spans="1:19" ht="21">
      <c r="A717" s="27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3"/>
      <c r="Q717" s="25"/>
      <c r="R717" s="25"/>
      <c r="S717" s="25"/>
    </row>
    <row r="718" spans="1:19" ht="21">
      <c r="A718" s="27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3"/>
      <c r="Q718" s="25"/>
      <c r="R718" s="25"/>
      <c r="S718" s="25"/>
    </row>
    <row r="719" spans="1:19" ht="21">
      <c r="A719" s="3"/>
      <c r="B719" s="3"/>
      <c r="C719" s="3"/>
      <c r="D719" s="3"/>
      <c r="E719" s="3">
        <v>37</v>
      </c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21">
      <c r="A720" s="47" t="s">
        <v>0</v>
      </c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</row>
    <row r="721" spans="1:19" ht="21">
      <c r="A721" s="47" t="s">
        <v>201</v>
      </c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</row>
    <row r="722" spans="1:19" ht="21">
      <c r="A722" s="48" t="s">
        <v>2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</row>
    <row r="723" spans="1:19" ht="21">
      <c r="A723" s="54" t="s">
        <v>3</v>
      </c>
      <c r="B723" s="55"/>
      <c r="C723" s="55"/>
      <c r="D723" s="56"/>
      <c r="E723" s="4" t="s">
        <v>7</v>
      </c>
      <c r="F723" s="54" t="s">
        <v>5</v>
      </c>
      <c r="G723" s="56"/>
      <c r="H723" s="54" t="s">
        <v>7</v>
      </c>
      <c r="I723" s="55"/>
      <c r="J723" s="55"/>
      <c r="K723" s="56"/>
      <c r="L723" s="5" t="s">
        <v>5</v>
      </c>
      <c r="M723" s="6"/>
      <c r="N723" s="7"/>
      <c r="O723" s="54" t="s">
        <v>4</v>
      </c>
      <c r="P723" s="55"/>
      <c r="Q723" s="55"/>
      <c r="R723" s="55"/>
      <c r="S723" s="56"/>
    </row>
    <row r="724" spans="1:19" ht="21">
      <c r="A724" s="38"/>
      <c r="B724" s="39"/>
      <c r="C724" s="39"/>
      <c r="D724" s="40"/>
      <c r="E724" s="8" t="s">
        <v>31</v>
      </c>
      <c r="F724" s="38" t="s">
        <v>6</v>
      </c>
      <c r="G724" s="40"/>
      <c r="H724" s="38" t="s">
        <v>8</v>
      </c>
      <c r="I724" s="39"/>
      <c r="J724" s="39"/>
      <c r="K724" s="40"/>
      <c r="L724" s="9" t="s">
        <v>27</v>
      </c>
      <c r="M724" s="10"/>
      <c r="N724" s="11"/>
      <c r="O724" s="38"/>
      <c r="P724" s="39"/>
      <c r="Q724" s="39"/>
      <c r="R724" s="39"/>
      <c r="S724" s="40"/>
    </row>
    <row r="725" spans="1:19" ht="21">
      <c r="A725" s="60" t="s">
        <v>192</v>
      </c>
      <c r="B725" s="61"/>
      <c r="C725" s="61"/>
      <c r="D725" s="62"/>
      <c r="E725" s="4"/>
      <c r="F725" s="54"/>
      <c r="G725" s="56"/>
      <c r="H725" s="54"/>
      <c r="I725" s="55"/>
      <c r="J725" s="55"/>
      <c r="K725" s="56"/>
      <c r="L725" s="54"/>
      <c r="M725" s="55"/>
      <c r="N725" s="56"/>
      <c r="O725" s="54"/>
      <c r="P725" s="55"/>
      <c r="Q725" s="55"/>
      <c r="R725" s="55"/>
      <c r="S725" s="56"/>
    </row>
    <row r="726" spans="1:19" ht="21">
      <c r="A726" s="41" t="s">
        <v>198</v>
      </c>
      <c r="B726" s="42"/>
      <c r="C726" s="42"/>
      <c r="D726" s="43"/>
      <c r="E726" s="12">
        <v>2</v>
      </c>
      <c r="F726" s="44">
        <v>2.19</v>
      </c>
      <c r="G726" s="45"/>
      <c r="H726" s="63">
        <f>D746+D750</f>
        <v>162000</v>
      </c>
      <c r="I726" s="64"/>
      <c r="J726" s="64"/>
      <c r="K726" s="65"/>
      <c r="L726" s="66">
        <f>H726*100/10546760</f>
        <v>1.536016748271507</v>
      </c>
      <c r="M726" s="46"/>
      <c r="N726" s="45"/>
      <c r="O726" s="44" t="s">
        <v>427</v>
      </c>
      <c r="P726" s="46"/>
      <c r="Q726" s="46"/>
      <c r="R726" s="46"/>
      <c r="S726" s="45"/>
    </row>
    <row r="727" spans="1:19" ht="21">
      <c r="A727" s="41"/>
      <c r="B727" s="42"/>
      <c r="C727" s="42"/>
      <c r="D727" s="43"/>
      <c r="E727" s="13"/>
      <c r="F727" s="44"/>
      <c r="G727" s="45"/>
      <c r="H727" s="44"/>
      <c r="I727" s="46"/>
      <c r="J727" s="46"/>
      <c r="K727" s="45"/>
      <c r="L727" s="44"/>
      <c r="M727" s="46"/>
      <c r="N727" s="45"/>
      <c r="O727" s="44" t="s">
        <v>95</v>
      </c>
      <c r="P727" s="46"/>
      <c r="Q727" s="46"/>
      <c r="R727" s="46"/>
      <c r="S727" s="45"/>
    </row>
    <row r="728" spans="1:19" ht="21">
      <c r="A728" s="57"/>
      <c r="B728" s="58"/>
      <c r="C728" s="58"/>
      <c r="D728" s="59"/>
      <c r="E728" s="14"/>
      <c r="F728" s="38"/>
      <c r="G728" s="40"/>
      <c r="H728" s="38"/>
      <c r="I728" s="39"/>
      <c r="J728" s="39"/>
      <c r="K728" s="40"/>
      <c r="L728" s="38"/>
      <c r="M728" s="39"/>
      <c r="N728" s="40"/>
      <c r="O728" s="38"/>
      <c r="P728" s="39"/>
      <c r="Q728" s="39"/>
      <c r="R728" s="39"/>
      <c r="S728" s="40"/>
    </row>
    <row r="729" spans="1:19" ht="21">
      <c r="A729" s="49" t="s">
        <v>29</v>
      </c>
      <c r="B729" s="50"/>
      <c r="C729" s="50"/>
      <c r="D729" s="51"/>
      <c r="E729" s="15">
        <f>E726</f>
        <v>2</v>
      </c>
      <c r="F729" s="49">
        <v>2.19</v>
      </c>
      <c r="G729" s="51"/>
      <c r="H729" s="52">
        <f>H726</f>
        <v>162000</v>
      </c>
      <c r="I729" s="50"/>
      <c r="J729" s="50"/>
      <c r="K729" s="51"/>
      <c r="L729" s="53">
        <v>1.54</v>
      </c>
      <c r="M729" s="50"/>
      <c r="N729" s="51"/>
      <c r="O729" s="49"/>
      <c r="P729" s="50"/>
      <c r="Q729" s="50"/>
      <c r="R729" s="50"/>
      <c r="S729" s="51"/>
    </row>
    <row r="730" spans="1:19" ht="2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2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2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2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2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2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2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2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2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2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21">
      <c r="A740" s="3"/>
      <c r="B740" s="3"/>
      <c r="C740" s="3"/>
      <c r="D740" s="3"/>
      <c r="E740" s="3">
        <v>38</v>
      </c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21">
      <c r="A741" s="47" t="s">
        <v>9</v>
      </c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</row>
    <row r="742" spans="1:19" ht="21">
      <c r="A742" s="47" t="s">
        <v>201</v>
      </c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</row>
    <row r="743" spans="1:19" ht="21">
      <c r="A743" s="48" t="s">
        <v>2</v>
      </c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</row>
    <row r="744" spans="1:19" ht="21">
      <c r="A744" s="4" t="s">
        <v>10</v>
      </c>
      <c r="B744" s="4" t="s">
        <v>11</v>
      </c>
      <c r="C744" s="4" t="s">
        <v>12</v>
      </c>
      <c r="D744" s="4" t="s">
        <v>8</v>
      </c>
      <c r="E744" s="4" t="s">
        <v>13</v>
      </c>
      <c r="F744" s="4" t="s">
        <v>30</v>
      </c>
      <c r="G744" s="54" t="s">
        <v>217</v>
      </c>
      <c r="H744" s="55"/>
      <c r="I744" s="56"/>
      <c r="J744" s="49" t="s">
        <v>218</v>
      </c>
      <c r="K744" s="50"/>
      <c r="L744" s="50"/>
      <c r="M744" s="50"/>
      <c r="N744" s="50"/>
      <c r="O744" s="50"/>
      <c r="P744" s="50"/>
      <c r="Q744" s="50"/>
      <c r="R744" s="50"/>
      <c r="S744" s="51"/>
    </row>
    <row r="745" spans="1:19" ht="21">
      <c r="A745" s="8"/>
      <c r="B745" s="8"/>
      <c r="C745" s="8"/>
      <c r="D745" s="8"/>
      <c r="E745" s="8" t="s">
        <v>14</v>
      </c>
      <c r="F745" s="8" t="s">
        <v>14</v>
      </c>
      <c r="G745" s="15" t="s">
        <v>15</v>
      </c>
      <c r="H745" s="15" t="s">
        <v>16</v>
      </c>
      <c r="I745" s="15" t="s">
        <v>17</v>
      </c>
      <c r="J745" s="15" t="s">
        <v>18</v>
      </c>
      <c r="K745" s="15" t="s">
        <v>19</v>
      </c>
      <c r="L745" s="15" t="s">
        <v>20</v>
      </c>
      <c r="M745" s="15" t="s">
        <v>21</v>
      </c>
      <c r="N745" s="15" t="s">
        <v>22</v>
      </c>
      <c r="O745" s="15" t="s">
        <v>23</v>
      </c>
      <c r="P745" s="16"/>
      <c r="Q745" s="17" t="s">
        <v>24</v>
      </c>
      <c r="R745" s="17" t="s">
        <v>25</v>
      </c>
      <c r="S745" s="18" t="s">
        <v>26</v>
      </c>
    </row>
    <row r="746" spans="1:19" ht="21">
      <c r="A746" s="4">
        <v>1</v>
      </c>
      <c r="B746" s="19" t="s">
        <v>294</v>
      </c>
      <c r="C746" s="19" t="s">
        <v>286</v>
      </c>
      <c r="D746" s="20">
        <v>12000</v>
      </c>
      <c r="E746" s="4" t="s">
        <v>36</v>
      </c>
      <c r="F746" s="4" t="s">
        <v>35</v>
      </c>
      <c r="G746" s="4"/>
      <c r="H746" s="4"/>
      <c r="I746" s="4"/>
      <c r="J746" s="4" t="s">
        <v>33</v>
      </c>
      <c r="K746" s="4" t="s">
        <v>33</v>
      </c>
      <c r="L746" s="4" t="s">
        <v>33</v>
      </c>
      <c r="M746" s="4" t="s">
        <v>33</v>
      </c>
      <c r="N746" s="4" t="s">
        <v>33</v>
      </c>
      <c r="O746" s="4" t="s">
        <v>33</v>
      </c>
      <c r="P746" s="3"/>
      <c r="Q746" s="4" t="s">
        <v>33</v>
      </c>
      <c r="R746" s="4" t="s">
        <v>33</v>
      </c>
      <c r="S746" s="4" t="s">
        <v>33</v>
      </c>
    </row>
    <row r="747" spans="1:19" ht="21">
      <c r="A747" s="12"/>
      <c r="B747" s="13"/>
      <c r="C747" s="13" t="s">
        <v>295</v>
      </c>
      <c r="D747" s="31"/>
      <c r="E747" s="12"/>
      <c r="F747" s="13"/>
      <c r="G747" s="12"/>
      <c r="H747" s="13"/>
      <c r="I747" s="12"/>
      <c r="J747" s="13"/>
      <c r="K747" s="12"/>
      <c r="L747" s="12"/>
      <c r="M747" s="12"/>
      <c r="N747" s="12"/>
      <c r="O747" s="13"/>
      <c r="P747" s="3"/>
      <c r="Q747" s="13"/>
      <c r="R747" s="12"/>
      <c r="S747" s="13"/>
    </row>
    <row r="748" spans="1:19" ht="21">
      <c r="A748" s="12"/>
      <c r="B748" s="13"/>
      <c r="C748" s="13"/>
      <c r="D748" s="31"/>
      <c r="E748" s="12"/>
      <c r="F748" s="13"/>
      <c r="G748" s="12"/>
      <c r="H748" s="13"/>
      <c r="I748" s="12"/>
      <c r="J748" s="13"/>
      <c r="K748" s="12"/>
      <c r="L748" s="12"/>
      <c r="M748" s="12"/>
      <c r="N748" s="12"/>
      <c r="O748" s="13"/>
      <c r="P748" s="3"/>
      <c r="Q748" s="13"/>
      <c r="R748" s="12"/>
      <c r="S748" s="13"/>
    </row>
    <row r="749" spans="1:19" ht="21">
      <c r="A749" s="8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3"/>
      <c r="Q749" s="14"/>
      <c r="R749" s="14"/>
      <c r="S749" s="14"/>
    </row>
    <row r="750" spans="1:19" ht="21">
      <c r="A750" s="4">
        <v>2</v>
      </c>
      <c r="B750" s="19" t="s">
        <v>382</v>
      </c>
      <c r="C750" s="19" t="s">
        <v>67</v>
      </c>
      <c r="D750" s="20">
        <v>150000</v>
      </c>
      <c r="E750" s="4" t="s">
        <v>36</v>
      </c>
      <c r="F750" s="4" t="s">
        <v>95</v>
      </c>
      <c r="G750" s="4"/>
      <c r="H750" s="4"/>
      <c r="I750" s="4"/>
      <c r="J750" s="4" t="s">
        <v>33</v>
      </c>
      <c r="K750" s="4" t="s">
        <v>33</v>
      </c>
      <c r="L750" s="4" t="s">
        <v>33</v>
      </c>
      <c r="M750" s="4" t="s">
        <v>33</v>
      </c>
      <c r="N750" s="4" t="s">
        <v>33</v>
      </c>
      <c r="O750" s="4" t="s">
        <v>33</v>
      </c>
      <c r="P750" s="3"/>
      <c r="Q750" s="4" t="s">
        <v>33</v>
      </c>
      <c r="R750" s="4" t="s">
        <v>33</v>
      </c>
      <c r="S750" s="4" t="s">
        <v>33</v>
      </c>
    </row>
    <row r="751" spans="1:19" ht="21">
      <c r="A751" s="12"/>
      <c r="B751" s="13" t="s">
        <v>94</v>
      </c>
      <c r="C751" s="13" t="s">
        <v>93</v>
      </c>
      <c r="D751" s="31"/>
      <c r="E751" s="12"/>
      <c r="F751" s="13"/>
      <c r="G751" s="12"/>
      <c r="H751" s="13"/>
      <c r="I751" s="12"/>
      <c r="J751" s="13"/>
      <c r="K751" s="12"/>
      <c r="L751" s="12"/>
      <c r="M751" s="12"/>
      <c r="N751" s="12"/>
      <c r="O751" s="13"/>
      <c r="P751" s="3"/>
      <c r="Q751" s="13"/>
      <c r="R751" s="12"/>
      <c r="S751" s="13"/>
    </row>
    <row r="752" spans="1:19" ht="21">
      <c r="A752" s="12"/>
      <c r="B752" s="13"/>
      <c r="C752" s="13" t="s">
        <v>94</v>
      </c>
      <c r="D752" s="31"/>
      <c r="E752" s="12"/>
      <c r="F752" s="13"/>
      <c r="G752" s="12"/>
      <c r="H752" s="13"/>
      <c r="I752" s="12"/>
      <c r="J752" s="13"/>
      <c r="K752" s="12"/>
      <c r="L752" s="12"/>
      <c r="M752" s="12"/>
      <c r="N752" s="12"/>
      <c r="O752" s="13"/>
      <c r="P752" s="3"/>
      <c r="Q752" s="13"/>
      <c r="R752" s="12"/>
      <c r="S752" s="13"/>
    </row>
    <row r="753" spans="1:19" ht="21">
      <c r="A753" s="8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3"/>
      <c r="Q753" s="14"/>
      <c r="R753" s="14"/>
      <c r="S753" s="14"/>
    </row>
    <row r="754" spans="1:19" ht="2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2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2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2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2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2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2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21">
      <c r="A761" s="3"/>
      <c r="B761" s="3"/>
      <c r="C761" s="3"/>
      <c r="D761" s="3"/>
      <c r="E761" s="3">
        <v>39</v>
      </c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21">
      <c r="A762" s="47" t="s">
        <v>0</v>
      </c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</row>
    <row r="763" spans="1:19" ht="21">
      <c r="A763" s="47" t="s">
        <v>201</v>
      </c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</row>
    <row r="764" spans="1:19" ht="21">
      <c r="A764" s="48" t="s">
        <v>2</v>
      </c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</row>
    <row r="765" spans="1:19" ht="21">
      <c r="A765" s="54" t="s">
        <v>3</v>
      </c>
      <c r="B765" s="55"/>
      <c r="C765" s="55"/>
      <c r="D765" s="56"/>
      <c r="E765" s="4" t="s">
        <v>7</v>
      </c>
      <c r="F765" s="54" t="s">
        <v>5</v>
      </c>
      <c r="G765" s="56"/>
      <c r="H765" s="54" t="s">
        <v>7</v>
      </c>
      <c r="I765" s="55"/>
      <c r="J765" s="55"/>
      <c r="K765" s="56"/>
      <c r="L765" s="5" t="s">
        <v>5</v>
      </c>
      <c r="M765" s="6"/>
      <c r="N765" s="7"/>
      <c r="O765" s="54" t="s">
        <v>4</v>
      </c>
      <c r="P765" s="55"/>
      <c r="Q765" s="55"/>
      <c r="R765" s="55"/>
      <c r="S765" s="56"/>
    </row>
    <row r="766" spans="1:19" ht="21">
      <c r="A766" s="38"/>
      <c r="B766" s="39"/>
      <c r="C766" s="39"/>
      <c r="D766" s="40"/>
      <c r="E766" s="8" t="s">
        <v>31</v>
      </c>
      <c r="F766" s="38" t="s">
        <v>6</v>
      </c>
      <c r="G766" s="40"/>
      <c r="H766" s="38" t="s">
        <v>8</v>
      </c>
      <c r="I766" s="39"/>
      <c r="J766" s="39"/>
      <c r="K766" s="40"/>
      <c r="L766" s="9" t="s">
        <v>27</v>
      </c>
      <c r="M766" s="10"/>
      <c r="N766" s="11"/>
      <c r="O766" s="38"/>
      <c r="P766" s="39"/>
      <c r="Q766" s="39"/>
      <c r="R766" s="39"/>
      <c r="S766" s="40"/>
    </row>
    <row r="767" spans="1:19" ht="21">
      <c r="A767" s="60" t="s">
        <v>199</v>
      </c>
      <c r="B767" s="61"/>
      <c r="C767" s="61"/>
      <c r="D767" s="62"/>
      <c r="E767" s="4"/>
      <c r="F767" s="54"/>
      <c r="G767" s="56"/>
      <c r="H767" s="54"/>
      <c r="I767" s="55"/>
      <c r="J767" s="55"/>
      <c r="K767" s="56"/>
      <c r="L767" s="54"/>
      <c r="M767" s="55"/>
      <c r="N767" s="56"/>
      <c r="O767" s="54"/>
      <c r="P767" s="55"/>
      <c r="Q767" s="55"/>
      <c r="R767" s="55"/>
      <c r="S767" s="56"/>
    </row>
    <row r="768" spans="1:19" ht="21">
      <c r="A768" s="41" t="s">
        <v>384</v>
      </c>
      <c r="B768" s="42"/>
      <c r="C768" s="42"/>
      <c r="D768" s="43"/>
      <c r="E768" s="12">
        <v>4</v>
      </c>
      <c r="F768" s="44">
        <v>4.3899999999999997</v>
      </c>
      <c r="G768" s="45"/>
      <c r="H768" s="63">
        <f>D788+D792+D796+D809</f>
        <v>140000</v>
      </c>
      <c r="I768" s="64"/>
      <c r="J768" s="64"/>
      <c r="K768" s="65"/>
      <c r="L768" s="66">
        <f>H768*100/10546760</f>
        <v>1.32742188122229</v>
      </c>
      <c r="M768" s="46"/>
      <c r="N768" s="45"/>
      <c r="O768" s="44" t="s">
        <v>427</v>
      </c>
      <c r="P768" s="46"/>
      <c r="Q768" s="46"/>
      <c r="R768" s="46"/>
      <c r="S768" s="45"/>
    </row>
    <row r="769" spans="1:19" ht="21">
      <c r="A769" s="41" t="s">
        <v>385</v>
      </c>
      <c r="B769" s="42"/>
      <c r="C769" s="42"/>
      <c r="D769" s="43"/>
      <c r="E769" s="13"/>
      <c r="F769" s="44"/>
      <c r="G769" s="45"/>
      <c r="H769" s="44"/>
      <c r="I769" s="46"/>
      <c r="J769" s="46"/>
      <c r="K769" s="45"/>
      <c r="L769" s="44"/>
      <c r="M769" s="46"/>
      <c r="N769" s="45"/>
      <c r="O769" s="44"/>
      <c r="P769" s="46"/>
      <c r="Q769" s="46"/>
      <c r="R769" s="46"/>
      <c r="S769" s="45"/>
    </row>
    <row r="770" spans="1:19" ht="21">
      <c r="A770" s="57"/>
      <c r="B770" s="58"/>
      <c r="C770" s="58"/>
      <c r="D770" s="59"/>
      <c r="E770" s="14"/>
      <c r="F770" s="38"/>
      <c r="G770" s="40"/>
      <c r="H770" s="38"/>
      <c r="I770" s="39"/>
      <c r="J770" s="39"/>
      <c r="K770" s="40"/>
      <c r="L770" s="38"/>
      <c r="M770" s="39"/>
      <c r="N770" s="40"/>
      <c r="O770" s="38"/>
      <c r="P770" s="39"/>
      <c r="Q770" s="39"/>
      <c r="R770" s="39"/>
      <c r="S770" s="40"/>
    </row>
    <row r="771" spans="1:19" ht="21">
      <c r="A771" s="49" t="s">
        <v>29</v>
      </c>
      <c r="B771" s="50"/>
      <c r="C771" s="50"/>
      <c r="D771" s="51"/>
      <c r="E771" s="15">
        <f>E768</f>
        <v>4</v>
      </c>
      <c r="F771" s="49">
        <v>4.3899999999999997</v>
      </c>
      <c r="G771" s="51"/>
      <c r="H771" s="52">
        <f>H768</f>
        <v>140000</v>
      </c>
      <c r="I771" s="50"/>
      <c r="J771" s="50"/>
      <c r="K771" s="51"/>
      <c r="L771" s="53">
        <v>1.33</v>
      </c>
      <c r="M771" s="50"/>
      <c r="N771" s="51"/>
      <c r="O771" s="49"/>
      <c r="P771" s="50"/>
      <c r="Q771" s="50"/>
      <c r="R771" s="50"/>
      <c r="S771" s="51"/>
    </row>
    <row r="772" spans="1:19" ht="2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2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2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2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2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2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2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2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2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2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21">
      <c r="A782" s="3"/>
      <c r="B782" s="3"/>
      <c r="C782" s="3"/>
      <c r="D782" s="3"/>
      <c r="E782" s="3">
        <v>40</v>
      </c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21">
      <c r="A783" s="47" t="s">
        <v>9</v>
      </c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</row>
    <row r="784" spans="1:19" ht="21">
      <c r="A784" s="47" t="s">
        <v>201</v>
      </c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</row>
    <row r="785" spans="1:19" ht="21">
      <c r="A785" s="48" t="s">
        <v>2</v>
      </c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</row>
    <row r="786" spans="1:19" ht="21">
      <c r="A786" s="4" t="s">
        <v>10</v>
      </c>
      <c r="B786" s="4" t="s">
        <v>11</v>
      </c>
      <c r="C786" s="4" t="s">
        <v>12</v>
      </c>
      <c r="D786" s="4" t="s">
        <v>8</v>
      </c>
      <c r="E786" s="4" t="s">
        <v>13</v>
      </c>
      <c r="F786" s="4" t="s">
        <v>30</v>
      </c>
      <c r="G786" s="54" t="s">
        <v>217</v>
      </c>
      <c r="H786" s="55"/>
      <c r="I786" s="56"/>
      <c r="J786" s="49" t="s">
        <v>218</v>
      </c>
      <c r="K786" s="50"/>
      <c r="L786" s="50"/>
      <c r="M786" s="50"/>
      <c r="N786" s="50"/>
      <c r="O786" s="50"/>
      <c r="P786" s="50"/>
      <c r="Q786" s="50"/>
      <c r="R786" s="50"/>
      <c r="S786" s="51"/>
    </row>
    <row r="787" spans="1:19" ht="21">
      <c r="A787" s="8"/>
      <c r="B787" s="8"/>
      <c r="C787" s="8"/>
      <c r="D787" s="8"/>
      <c r="E787" s="8" t="s">
        <v>14</v>
      </c>
      <c r="F787" s="8" t="s">
        <v>14</v>
      </c>
      <c r="G787" s="15" t="s">
        <v>15</v>
      </c>
      <c r="H787" s="15" t="s">
        <v>16</v>
      </c>
      <c r="I787" s="15" t="s">
        <v>17</v>
      </c>
      <c r="J787" s="15" t="s">
        <v>18</v>
      </c>
      <c r="K787" s="15" t="s">
        <v>19</v>
      </c>
      <c r="L787" s="15" t="s">
        <v>20</v>
      </c>
      <c r="M787" s="15" t="s">
        <v>21</v>
      </c>
      <c r="N787" s="15" t="s">
        <v>22</v>
      </c>
      <c r="O787" s="15" t="s">
        <v>23</v>
      </c>
      <c r="P787" s="16"/>
      <c r="Q787" s="17" t="s">
        <v>24</v>
      </c>
      <c r="R787" s="17" t="s">
        <v>25</v>
      </c>
      <c r="S787" s="18" t="s">
        <v>26</v>
      </c>
    </row>
    <row r="788" spans="1:19" ht="21">
      <c r="A788" s="4">
        <v>1</v>
      </c>
      <c r="B788" s="19" t="s">
        <v>386</v>
      </c>
      <c r="C788" s="19" t="s">
        <v>388</v>
      </c>
      <c r="D788" s="20">
        <v>30000</v>
      </c>
      <c r="E788" s="4" t="s">
        <v>120</v>
      </c>
      <c r="F788" s="4" t="s">
        <v>35</v>
      </c>
      <c r="G788" s="4"/>
      <c r="H788" s="4"/>
      <c r="I788" s="4"/>
      <c r="J788" s="4" t="s">
        <v>33</v>
      </c>
      <c r="K788" s="4" t="s">
        <v>33</v>
      </c>
      <c r="L788" s="4" t="s">
        <v>33</v>
      </c>
      <c r="M788" s="4" t="s">
        <v>33</v>
      </c>
      <c r="N788" s="4" t="s">
        <v>33</v>
      </c>
      <c r="O788" s="4" t="s">
        <v>33</v>
      </c>
      <c r="P788" s="3"/>
      <c r="Q788" s="4" t="s">
        <v>33</v>
      </c>
      <c r="R788" s="4" t="s">
        <v>33</v>
      </c>
      <c r="S788" s="4" t="s">
        <v>33</v>
      </c>
    </row>
    <row r="789" spans="1:19" ht="21">
      <c r="A789" s="12"/>
      <c r="B789" s="13" t="s">
        <v>387</v>
      </c>
      <c r="C789" s="13" t="s">
        <v>389</v>
      </c>
      <c r="D789" s="31"/>
      <c r="E789" s="12"/>
      <c r="F789" s="13"/>
      <c r="G789" s="12"/>
      <c r="H789" s="13"/>
      <c r="I789" s="12"/>
      <c r="J789" s="13"/>
      <c r="K789" s="12"/>
      <c r="L789" s="12"/>
      <c r="M789" s="12"/>
      <c r="N789" s="12"/>
      <c r="O789" s="13"/>
      <c r="P789" s="3"/>
      <c r="Q789" s="13"/>
      <c r="R789" s="12"/>
      <c r="S789" s="13"/>
    </row>
    <row r="790" spans="1:19" ht="21">
      <c r="A790" s="12"/>
      <c r="B790" s="13"/>
      <c r="C790" s="13" t="s">
        <v>390</v>
      </c>
      <c r="D790" s="31"/>
      <c r="E790" s="12"/>
      <c r="F790" s="13"/>
      <c r="G790" s="12"/>
      <c r="H790" s="13"/>
      <c r="I790" s="12"/>
      <c r="J790" s="13"/>
      <c r="K790" s="12"/>
      <c r="L790" s="12"/>
      <c r="M790" s="12"/>
      <c r="N790" s="12"/>
      <c r="O790" s="13"/>
      <c r="P790" s="3"/>
      <c r="Q790" s="13"/>
      <c r="R790" s="12"/>
      <c r="S790" s="13"/>
    </row>
    <row r="791" spans="1:19" ht="21">
      <c r="A791" s="8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3"/>
      <c r="Q791" s="14"/>
      <c r="R791" s="14"/>
      <c r="S791" s="14"/>
    </row>
    <row r="792" spans="1:19" ht="21">
      <c r="A792" s="4">
        <v>2</v>
      </c>
      <c r="B792" s="19" t="s">
        <v>391</v>
      </c>
      <c r="C792" s="19" t="s">
        <v>393</v>
      </c>
      <c r="D792" s="20">
        <v>50000</v>
      </c>
      <c r="E792" s="4" t="s">
        <v>120</v>
      </c>
      <c r="F792" s="4" t="s">
        <v>35</v>
      </c>
      <c r="G792" s="4"/>
      <c r="H792" s="4"/>
      <c r="I792" s="4"/>
      <c r="J792" s="4" t="s">
        <v>33</v>
      </c>
      <c r="K792" s="4" t="s">
        <v>33</v>
      </c>
      <c r="L792" s="4" t="s">
        <v>33</v>
      </c>
      <c r="M792" s="4" t="s">
        <v>33</v>
      </c>
      <c r="N792" s="4" t="s">
        <v>33</v>
      </c>
      <c r="O792" s="4" t="s">
        <v>33</v>
      </c>
      <c r="P792" s="3"/>
      <c r="Q792" s="4" t="s">
        <v>33</v>
      </c>
      <c r="R792" s="4" t="s">
        <v>33</v>
      </c>
      <c r="S792" s="4" t="s">
        <v>33</v>
      </c>
    </row>
    <row r="793" spans="1:19" ht="21">
      <c r="A793" s="12"/>
      <c r="B793" s="13" t="s">
        <v>392</v>
      </c>
      <c r="C793" s="13" t="s">
        <v>394</v>
      </c>
      <c r="D793" s="31"/>
      <c r="E793" s="12"/>
      <c r="F793" s="13"/>
      <c r="G793" s="12"/>
      <c r="H793" s="13"/>
      <c r="I793" s="12"/>
      <c r="J793" s="13"/>
      <c r="K793" s="12"/>
      <c r="L793" s="12"/>
      <c r="M793" s="12"/>
      <c r="N793" s="12"/>
      <c r="O793" s="13"/>
      <c r="P793" s="3"/>
      <c r="Q793" s="13"/>
      <c r="R793" s="12"/>
      <c r="S793" s="13"/>
    </row>
    <row r="794" spans="1:19" ht="21">
      <c r="A794" s="12"/>
      <c r="B794" s="13"/>
      <c r="C794" s="13" t="s">
        <v>395</v>
      </c>
      <c r="D794" s="31"/>
      <c r="E794" s="12"/>
      <c r="F794" s="13"/>
      <c r="G794" s="12"/>
      <c r="H794" s="13"/>
      <c r="I794" s="12"/>
      <c r="J794" s="13"/>
      <c r="K794" s="12"/>
      <c r="L794" s="12"/>
      <c r="M794" s="12"/>
      <c r="N794" s="12"/>
      <c r="O794" s="13"/>
      <c r="P794" s="3"/>
      <c r="Q794" s="13"/>
      <c r="R794" s="12"/>
      <c r="S794" s="13"/>
    </row>
    <row r="795" spans="1:19" ht="21">
      <c r="A795" s="8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3"/>
      <c r="Q795" s="14"/>
      <c r="R795" s="14"/>
      <c r="S795" s="14"/>
    </row>
    <row r="796" spans="1:19" ht="21">
      <c r="A796" s="4">
        <v>3</v>
      </c>
      <c r="B796" s="19" t="s">
        <v>396</v>
      </c>
      <c r="C796" s="19" t="s">
        <v>399</v>
      </c>
      <c r="D796" s="20">
        <v>40000</v>
      </c>
      <c r="E796" s="4" t="s">
        <v>120</v>
      </c>
      <c r="F796" s="4" t="s">
        <v>35</v>
      </c>
      <c r="G796" s="4"/>
      <c r="H796" s="4"/>
      <c r="I796" s="4"/>
      <c r="J796" s="4" t="s">
        <v>33</v>
      </c>
      <c r="K796" s="4" t="s">
        <v>33</v>
      </c>
      <c r="L796" s="4" t="s">
        <v>33</v>
      </c>
      <c r="M796" s="4" t="s">
        <v>33</v>
      </c>
      <c r="N796" s="4" t="s">
        <v>33</v>
      </c>
      <c r="O796" s="4" t="s">
        <v>33</v>
      </c>
      <c r="P796" s="3"/>
      <c r="Q796" s="4" t="s">
        <v>33</v>
      </c>
      <c r="R796" s="4" t="s">
        <v>33</v>
      </c>
      <c r="S796" s="4" t="s">
        <v>33</v>
      </c>
    </row>
    <row r="797" spans="1:19" ht="21">
      <c r="A797" s="12"/>
      <c r="B797" s="13" t="s">
        <v>397</v>
      </c>
      <c r="C797" s="13" t="s">
        <v>400</v>
      </c>
      <c r="D797" s="31"/>
      <c r="E797" s="12"/>
      <c r="F797" s="13"/>
      <c r="G797" s="12"/>
      <c r="H797" s="13"/>
      <c r="I797" s="12"/>
      <c r="J797" s="13"/>
      <c r="K797" s="12"/>
      <c r="L797" s="12"/>
      <c r="M797" s="12"/>
      <c r="N797" s="12"/>
      <c r="O797" s="13"/>
      <c r="P797" s="3"/>
      <c r="Q797" s="13"/>
      <c r="R797" s="12"/>
      <c r="S797" s="13"/>
    </row>
    <row r="798" spans="1:19" ht="21">
      <c r="A798" s="12"/>
      <c r="B798" s="13" t="s">
        <v>398</v>
      </c>
      <c r="C798" s="13" t="s">
        <v>401</v>
      </c>
      <c r="D798" s="31"/>
      <c r="E798" s="12"/>
      <c r="F798" s="13"/>
      <c r="G798" s="12"/>
      <c r="H798" s="13"/>
      <c r="I798" s="12"/>
      <c r="J798" s="13"/>
      <c r="K798" s="12"/>
      <c r="L798" s="12"/>
      <c r="M798" s="12"/>
      <c r="N798" s="12"/>
      <c r="O798" s="13"/>
      <c r="P798" s="3"/>
      <c r="Q798" s="13"/>
      <c r="R798" s="12"/>
      <c r="S798" s="13"/>
    </row>
    <row r="799" spans="1:19" ht="21">
      <c r="A799" s="8"/>
      <c r="B799" s="14"/>
      <c r="C799" s="14" t="s">
        <v>402</v>
      </c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3"/>
      <c r="Q799" s="14"/>
      <c r="R799" s="14"/>
      <c r="S799" s="14"/>
    </row>
    <row r="800" spans="1:19" ht="2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2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2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21">
      <c r="A803" s="3"/>
      <c r="B803" s="3"/>
      <c r="C803" s="3"/>
      <c r="D803" s="3"/>
      <c r="E803" s="3">
        <v>41</v>
      </c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21">
      <c r="A804" s="47" t="s">
        <v>9</v>
      </c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</row>
    <row r="805" spans="1:19" ht="21">
      <c r="A805" s="47" t="s">
        <v>201</v>
      </c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</row>
    <row r="806" spans="1:19" ht="21">
      <c r="A806" s="48" t="s">
        <v>2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</row>
    <row r="807" spans="1:19" ht="21">
      <c r="A807" s="4" t="s">
        <v>10</v>
      </c>
      <c r="B807" s="4" t="s">
        <v>11</v>
      </c>
      <c r="C807" s="4" t="s">
        <v>12</v>
      </c>
      <c r="D807" s="4" t="s">
        <v>8</v>
      </c>
      <c r="E807" s="4" t="s">
        <v>13</v>
      </c>
      <c r="F807" s="4" t="s">
        <v>30</v>
      </c>
      <c r="G807" s="54" t="s">
        <v>217</v>
      </c>
      <c r="H807" s="55"/>
      <c r="I807" s="56"/>
      <c r="J807" s="49" t="s">
        <v>218</v>
      </c>
      <c r="K807" s="50"/>
      <c r="L807" s="50"/>
      <c r="M807" s="50"/>
      <c r="N807" s="50"/>
      <c r="O807" s="50"/>
      <c r="P807" s="50"/>
      <c r="Q807" s="50"/>
      <c r="R807" s="50"/>
      <c r="S807" s="51"/>
    </row>
    <row r="808" spans="1:19" ht="21">
      <c r="A808" s="8"/>
      <c r="B808" s="8"/>
      <c r="C808" s="8"/>
      <c r="D808" s="8"/>
      <c r="E808" s="8" t="s">
        <v>14</v>
      </c>
      <c r="F808" s="8" t="s">
        <v>14</v>
      </c>
      <c r="G808" s="15" t="s">
        <v>15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 t="s">
        <v>20</v>
      </c>
      <c r="M808" s="15" t="s">
        <v>21</v>
      </c>
      <c r="N808" s="15" t="s">
        <v>22</v>
      </c>
      <c r="O808" s="15" t="s">
        <v>23</v>
      </c>
      <c r="P808" s="16"/>
      <c r="Q808" s="17" t="s">
        <v>24</v>
      </c>
      <c r="R808" s="17" t="s">
        <v>25</v>
      </c>
      <c r="S808" s="18" t="s">
        <v>26</v>
      </c>
    </row>
    <row r="809" spans="1:19" ht="21">
      <c r="A809" s="4">
        <v>4</v>
      </c>
      <c r="B809" s="19" t="s">
        <v>407</v>
      </c>
      <c r="C809" s="19" t="s">
        <v>34</v>
      </c>
      <c r="D809" s="20">
        <v>20000</v>
      </c>
      <c r="E809" s="4" t="s">
        <v>120</v>
      </c>
      <c r="F809" s="4" t="s">
        <v>35</v>
      </c>
      <c r="G809" s="4" t="s">
        <v>33</v>
      </c>
      <c r="H809" s="4" t="s">
        <v>33</v>
      </c>
      <c r="I809" s="4" t="s">
        <v>33</v>
      </c>
      <c r="J809" s="4" t="s">
        <v>33</v>
      </c>
      <c r="K809" s="4" t="s">
        <v>33</v>
      </c>
      <c r="L809" s="4" t="s">
        <v>33</v>
      </c>
      <c r="M809" s="4" t="s">
        <v>33</v>
      </c>
      <c r="N809" s="4" t="s">
        <v>33</v>
      </c>
      <c r="O809" s="4" t="s">
        <v>33</v>
      </c>
      <c r="P809" s="3"/>
      <c r="Q809" s="4" t="s">
        <v>33</v>
      </c>
      <c r="R809" s="4" t="s">
        <v>33</v>
      </c>
      <c r="S809" s="4" t="s">
        <v>33</v>
      </c>
    </row>
    <row r="810" spans="1:19" ht="21">
      <c r="A810" s="12"/>
      <c r="B810" s="13" t="s">
        <v>408</v>
      </c>
      <c r="C810" s="13" t="s">
        <v>409</v>
      </c>
      <c r="D810" s="31"/>
      <c r="E810" s="12"/>
      <c r="F810" s="13"/>
      <c r="G810" s="12"/>
      <c r="H810" s="13"/>
      <c r="I810" s="12"/>
      <c r="J810" s="13"/>
      <c r="K810" s="12"/>
      <c r="L810" s="12"/>
      <c r="M810" s="12"/>
      <c r="N810" s="12"/>
      <c r="O810" s="13"/>
      <c r="P810" s="3"/>
      <c r="Q810" s="13"/>
      <c r="R810" s="12"/>
      <c r="S810" s="13"/>
    </row>
    <row r="811" spans="1:19" ht="21">
      <c r="A811" s="12"/>
      <c r="B811" s="13"/>
      <c r="C811" s="13" t="s">
        <v>408</v>
      </c>
      <c r="D811" s="31"/>
      <c r="E811" s="12"/>
      <c r="F811" s="13"/>
      <c r="G811" s="12"/>
      <c r="H811" s="13"/>
      <c r="I811" s="12"/>
      <c r="J811" s="13"/>
      <c r="K811" s="12"/>
      <c r="L811" s="12"/>
      <c r="M811" s="12"/>
      <c r="N811" s="12"/>
      <c r="O811" s="13"/>
      <c r="P811" s="3"/>
      <c r="Q811" s="13"/>
      <c r="R811" s="12"/>
      <c r="S811" s="13"/>
    </row>
    <row r="812" spans="1:19" ht="21">
      <c r="A812" s="8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3"/>
      <c r="Q812" s="14"/>
      <c r="R812" s="14"/>
      <c r="S812" s="14"/>
    </row>
    <row r="813" spans="1:19" ht="2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2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2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2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2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2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2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7" spans="1:19" ht="21">
      <c r="A827" s="3"/>
      <c r="B827" s="3"/>
      <c r="C827" s="3"/>
      <c r="D827" s="3"/>
      <c r="E827" s="3">
        <v>42</v>
      </c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21">
      <c r="A828" s="47" t="s">
        <v>0</v>
      </c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</row>
    <row r="829" spans="1:19" ht="21">
      <c r="A829" s="47" t="s">
        <v>201</v>
      </c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</row>
    <row r="830" spans="1:19" ht="21">
      <c r="A830" s="48" t="s">
        <v>2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</row>
    <row r="831" spans="1:19" ht="21">
      <c r="A831" s="54" t="s">
        <v>3</v>
      </c>
      <c r="B831" s="55"/>
      <c r="C831" s="55"/>
      <c r="D831" s="56"/>
      <c r="E831" s="4" t="s">
        <v>7</v>
      </c>
      <c r="F831" s="54" t="s">
        <v>5</v>
      </c>
      <c r="G831" s="56"/>
      <c r="H831" s="54" t="s">
        <v>7</v>
      </c>
      <c r="I831" s="55"/>
      <c r="J831" s="55"/>
      <c r="K831" s="56"/>
      <c r="L831" s="5" t="s">
        <v>5</v>
      </c>
      <c r="M831" s="6"/>
      <c r="N831" s="7"/>
      <c r="O831" s="54" t="s">
        <v>4</v>
      </c>
      <c r="P831" s="55"/>
      <c r="Q831" s="55"/>
      <c r="R831" s="55"/>
      <c r="S831" s="56"/>
    </row>
    <row r="832" spans="1:19" ht="21">
      <c r="A832" s="38"/>
      <c r="B832" s="39"/>
      <c r="C832" s="39"/>
      <c r="D832" s="40"/>
      <c r="E832" s="8" t="s">
        <v>31</v>
      </c>
      <c r="F832" s="38" t="s">
        <v>6</v>
      </c>
      <c r="G832" s="40"/>
      <c r="H832" s="38" t="s">
        <v>8</v>
      </c>
      <c r="I832" s="39"/>
      <c r="J832" s="39"/>
      <c r="K832" s="40"/>
      <c r="L832" s="9" t="s">
        <v>27</v>
      </c>
      <c r="M832" s="10"/>
      <c r="N832" s="11"/>
      <c r="O832" s="38"/>
      <c r="P832" s="39"/>
      <c r="Q832" s="39"/>
      <c r="R832" s="39"/>
      <c r="S832" s="40"/>
    </row>
    <row r="833" spans="1:19" ht="21">
      <c r="A833" s="60" t="s">
        <v>199</v>
      </c>
      <c r="B833" s="61"/>
      <c r="C833" s="61"/>
      <c r="D833" s="62"/>
      <c r="E833" s="4"/>
      <c r="F833" s="54"/>
      <c r="G833" s="56"/>
      <c r="H833" s="54"/>
      <c r="I833" s="55"/>
      <c r="J833" s="55"/>
      <c r="K833" s="56"/>
      <c r="L833" s="54"/>
      <c r="M833" s="55"/>
      <c r="N833" s="56"/>
      <c r="O833" s="54"/>
      <c r="P833" s="55"/>
      <c r="Q833" s="55"/>
      <c r="R833" s="55"/>
      <c r="S833" s="56"/>
    </row>
    <row r="834" spans="1:19" ht="21">
      <c r="A834" s="41" t="s">
        <v>200</v>
      </c>
      <c r="B834" s="42"/>
      <c r="C834" s="42"/>
      <c r="D834" s="43"/>
      <c r="E834" s="12">
        <v>2</v>
      </c>
      <c r="F834" s="44">
        <v>2.19</v>
      </c>
      <c r="G834" s="45"/>
      <c r="H834" s="63">
        <f>D854+D858</f>
        <v>160000</v>
      </c>
      <c r="I834" s="64"/>
      <c r="J834" s="64"/>
      <c r="K834" s="65"/>
      <c r="L834" s="66">
        <f>H834*100/10546760</f>
        <v>1.5170535785397601</v>
      </c>
      <c r="M834" s="46"/>
      <c r="N834" s="45"/>
      <c r="O834" s="44" t="s">
        <v>188</v>
      </c>
      <c r="P834" s="46"/>
      <c r="Q834" s="46"/>
      <c r="R834" s="46"/>
      <c r="S834" s="45"/>
    </row>
    <row r="835" spans="1:19" ht="21">
      <c r="A835" s="41"/>
      <c r="B835" s="42"/>
      <c r="C835" s="42"/>
      <c r="D835" s="43"/>
      <c r="E835" s="13"/>
      <c r="F835" s="44"/>
      <c r="G835" s="45"/>
      <c r="H835" s="44"/>
      <c r="I835" s="46"/>
      <c r="J835" s="46"/>
      <c r="K835" s="45"/>
      <c r="L835" s="44"/>
      <c r="M835" s="46"/>
      <c r="N835" s="45"/>
      <c r="O835" s="44"/>
      <c r="P835" s="46"/>
      <c r="Q835" s="46"/>
      <c r="R835" s="46"/>
      <c r="S835" s="45"/>
    </row>
    <row r="836" spans="1:19" ht="21">
      <c r="A836" s="57"/>
      <c r="B836" s="58"/>
      <c r="C836" s="58"/>
      <c r="D836" s="59"/>
      <c r="E836" s="14"/>
      <c r="F836" s="38"/>
      <c r="G836" s="40"/>
      <c r="H836" s="38"/>
      <c r="I836" s="39"/>
      <c r="J836" s="39"/>
      <c r="K836" s="40"/>
      <c r="L836" s="38"/>
      <c r="M836" s="39"/>
      <c r="N836" s="40"/>
      <c r="O836" s="38"/>
      <c r="P836" s="39"/>
      <c r="Q836" s="39"/>
      <c r="R836" s="39"/>
      <c r="S836" s="40"/>
    </row>
    <row r="837" spans="1:19" ht="21">
      <c r="A837" s="49" t="s">
        <v>29</v>
      </c>
      <c r="B837" s="50"/>
      <c r="C837" s="50"/>
      <c r="D837" s="51"/>
      <c r="E837" s="15">
        <f>E834</f>
        <v>2</v>
      </c>
      <c r="F837" s="49">
        <v>2.19</v>
      </c>
      <c r="G837" s="51"/>
      <c r="H837" s="52">
        <f>H834</f>
        <v>160000</v>
      </c>
      <c r="I837" s="50"/>
      <c r="J837" s="50"/>
      <c r="K837" s="51"/>
      <c r="L837" s="53">
        <f>L834</f>
        <v>1.5170535785397601</v>
      </c>
      <c r="M837" s="50"/>
      <c r="N837" s="51"/>
      <c r="O837" s="49"/>
      <c r="P837" s="50"/>
      <c r="Q837" s="50"/>
      <c r="R837" s="50"/>
      <c r="S837" s="51"/>
    </row>
    <row r="838" spans="1:19" ht="2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2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2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2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2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2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2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2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2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2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21">
      <c r="A848" s="3"/>
      <c r="B848" s="3"/>
      <c r="C848" s="3"/>
      <c r="D848" s="3"/>
      <c r="E848" s="3">
        <v>43</v>
      </c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21">
      <c r="A849" s="47" t="s">
        <v>9</v>
      </c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</row>
    <row r="850" spans="1:19" ht="21">
      <c r="A850" s="47" t="s">
        <v>201</v>
      </c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</row>
    <row r="851" spans="1:19" ht="21">
      <c r="A851" s="48" t="s">
        <v>2</v>
      </c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</row>
    <row r="852" spans="1:19" ht="21">
      <c r="A852" s="4" t="s">
        <v>10</v>
      </c>
      <c r="B852" s="4" t="s">
        <v>11</v>
      </c>
      <c r="C852" s="4" t="s">
        <v>12</v>
      </c>
      <c r="D852" s="4" t="s">
        <v>8</v>
      </c>
      <c r="E852" s="4" t="s">
        <v>13</v>
      </c>
      <c r="F852" s="4" t="s">
        <v>30</v>
      </c>
      <c r="G852" s="54" t="s">
        <v>217</v>
      </c>
      <c r="H852" s="55"/>
      <c r="I852" s="56"/>
      <c r="J852" s="49" t="s">
        <v>218</v>
      </c>
      <c r="K852" s="50"/>
      <c r="L852" s="50"/>
      <c r="M852" s="50"/>
      <c r="N852" s="50"/>
      <c r="O852" s="50"/>
      <c r="P852" s="50"/>
      <c r="Q852" s="50"/>
      <c r="R852" s="50"/>
      <c r="S852" s="51"/>
    </row>
    <row r="853" spans="1:19" ht="21">
      <c r="A853" s="8"/>
      <c r="B853" s="8"/>
      <c r="C853" s="8"/>
      <c r="D853" s="8"/>
      <c r="E853" s="8" t="s">
        <v>14</v>
      </c>
      <c r="F853" s="8" t="s">
        <v>14</v>
      </c>
      <c r="G853" s="15" t="s">
        <v>15</v>
      </c>
      <c r="H853" s="15" t="s">
        <v>16</v>
      </c>
      <c r="I853" s="15" t="s">
        <v>17</v>
      </c>
      <c r="J853" s="15" t="s">
        <v>18</v>
      </c>
      <c r="K853" s="15" t="s">
        <v>19</v>
      </c>
      <c r="L853" s="15" t="s">
        <v>20</v>
      </c>
      <c r="M853" s="15" t="s">
        <v>21</v>
      </c>
      <c r="N853" s="15" t="s">
        <v>22</v>
      </c>
      <c r="O853" s="15" t="s">
        <v>23</v>
      </c>
      <c r="P853" s="16"/>
      <c r="Q853" s="17" t="s">
        <v>24</v>
      </c>
      <c r="R853" s="17" t="s">
        <v>25</v>
      </c>
      <c r="S853" s="18" t="s">
        <v>26</v>
      </c>
    </row>
    <row r="854" spans="1:19" ht="21">
      <c r="A854" s="4">
        <v>1</v>
      </c>
      <c r="B854" s="19" t="s">
        <v>428</v>
      </c>
      <c r="C854" s="19" t="s">
        <v>119</v>
      </c>
      <c r="D854" s="20">
        <v>150000</v>
      </c>
      <c r="E854" s="4" t="s">
        <v>120</v>
      </c>
      <c r="F854" s="4" t="s">
        <v>35</v>
      </c>
      <c r="G854" s="4"/>
      <c r="H854" s="4"/>
      <c r="I854" s="4"/>
      <c r="J854" s="4" t="s">
        <v>33</v>
      </c>
      <c r="K854" s="4" t="s">
        <v>33</v>
      </c>
      <c r="L854" s="4" t="s">
        <v>33</v>
      </c>
      <c r="M854" s="4" t="s">
        <v>33</v>
      </c>
      <c r="N854" s="4" t="s">
        <v>33</v>
      </c>
      <c r="O854" s="4" t="s">
        <v>33</v>
      </c>
      <c r="P854" s="3"/>
      <c r="Q854" s="4" t="s">
        <v>33</v>
      </c>
      <c r="R854" s="4" t="s">
        <v>33</v>
      </c>
      <c r="S854" s="4" t="s">
        <v>33</v>
      </c>
    </row>
    <row r="855" spans="1:19" ht="21">
      <c r="A855" s="12"/>
      <c r="B855" s="13" t="s">
        <v>68</v>
      </c>
      <c r="C855" s="13" t="s">
        <v>68</v>
      </c>
      <c r="D855" s="31"/>
      <c r="E855" s="12"/>
      <c r="F855" s="13"/>
      <c r="G855" s="12"/>
      <c r="H855" s="13"/>
      <c r="I855" s="12"/>
      <c r="J855" s="13"/>
      <c r="K855" s="12"/>
      <c r="L855" s="12"/>
      <c r="M855" s="12"/>
      <c r="N855" s="12"/>
      <c r="O855" s="13"/>
      <c r="P855" s="3"/>
      <c r="Q855" s="13"/>
      <c r="R855" s="12"/>
      <c r="S855" s="13"/>
    </row>
    <row r="856" spans="1:19" ht="21">
      <c r="A856" s="12"/>
      <c r="B856" s="13"/>
      <c r="C856" s="13"/>
      <c r="D856" s="31"/>
      <c r="E856" s="12"/>
      <c r="F856" s="13"/>
      <c r="G856" s="12"/>
      <c r="H856" s="13"/>
      <c r="I856" s="12"/>
      <c r="J856" s="13"/>
      <c r="K856" s="12"/>
      <c r="L856" s="12"/>
      <c r="M856" s="12"/>
      <c r="N856" s="12"/>
      <c r="O856" s="13"/>
      <c r="P856" s="3"/>
      <c r="Q856" s="13"/>
      <c r="R856" s="12"/>
      <c r="S856" s="13"/>
    </row>
    <row r="857" spans="1:19" ht="21">
      <c r="A857" s="8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3"/>
      <c r="Q857" s="14"/>
      <c r="R857" s="14"/>
      <c r="S857" s="14"/>
    </row>
    <row r="858" spans="1:19" ht="21">
      <c r="A858" s="4">
        <v>2</v>
      </c>
      <c r="B858" s="19" t="s">
        <v>429</v>
      </c>
      <c r="C858" s="19" t="s">
        <v>121</v>
      </c>
      <c r="D858" s="20">
        <v>10000</v>
      </c>
      <c r="E858" s="4" t="s">
        <v>36</v>
      </c>
      <c r="F858" s="4" t="s">
        <v>35</v>
      </c>
      <c r="G858" s="4"/>
      <c r="H858" s="4"/>
      <c r="I858" s="4"/>
      <c r="J858" s="4" t="s">
        <v>33</v>
      </c>
      <c r="K858" s="4" t="s">
        <v>33</v>
      </c>
      <c r="L858" s="4" t="s">
        <v>33</v>
      </c>
      <c r="M858" s="4" t="s">
        <v>33</v>
      </c>
      <c r="N858" s="4" t="s">
        <v>33</v>
      </c>
      <c r="O858" s="4" t="s">
        <v>33</v>
      </c>
      <c r="P858" s="3"/>
      <c r="Q858" s="4" t="s">
        <v>33</v>
      </c>
      <c r="R858" s="4" t="s">
        <v>33</v>
      </c>
      <c r="S858" s="4" t="s">
        <v>33</v>
      </c>
    </row>
    <row r="859" spans="1:19" ht="21">
      <c r="A859" s="12"/>
      <c r="B859" s="13" t="s">
        <v>122</v>
      </c>
      <c r="C859" s="13" t="s">
        <v>122</v>
      </c>
      <c r="D859" s="31"/>
      <c r="E859" s="12"/>
      <c r="F859" s="13"/>
      <c r="G859" s="12"/>
      <c r="H859" s="13"/>
      <c r="I859" s="12"/>
      <c r="J859" s="13"/>
      <c r="K859" s="12"/>
      <c r="L859" s="12"/>
      <c r="M859" s="12"/>
      <c r="N859" s="12"/>
      <c r="O859" s="13"/>
      <c r="P859" s="3"/>
      <c r="Q859" s="13"/>
      <c r="R859" s="12"/>
      <c r="S859" s="13"/>
    </row>
    <row r="860" spans="1:19" ht="21">
      <c r="A860" s="12"/>
      <c r="B860" s="13"/>
      <c r="C860" s="13"/>
      <c r="D860" s="31"/>
      <c r="E860" s="12"/>
      <c r="F860" s="13"/>
      <c r="G860" s="12"/>
      <c r="H860" s="13"/>
      <c r="I860" s="12"/>
      <c r="J860" s="13"/>
      <c r="K860" s="12"/>
      <c r="L860" s="12"/>
      <c r="M860" s="12"/>
      <c r="N860" s="12"/>
      <c r="O860" s="13"/>
      <c r="P860" s="3"/>
      <c r="Q860" s="13"/>
      <c r="R860" s="12"/>
      <c r="S860" s="13"/>
    </row>
    <row r="861" spans="1:19" ht="21">
      <c r="A861" s="8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3"/>
      <c r="Q861" s="14"/>
      <c r="R861" s="14"/>
      <c r="S861" s="14"/>
    </row>
    <row r="862" spans="1:19" ht="2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2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2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2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2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2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2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21">
      <c r="A869" s="3"/>
      <c r="B869" s="3"/>
      <c r="C869" s="3"/>
      <c r="D869" s="3"/>
      <c r="E869" s="3">
        <v>44</v>
      </c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21">
      <c r="A870" s="47" t="s">
        <v>0</v>
      </c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</row>
    <row r="871" spans="1:19" ht="21">
      <c r="A871" s="47" t="s">
        <v>201</v>
      </c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</row>
    <row r="872" spans="1:19" ht="21">
      <c r="A872" s="48" t="s">
        <v>2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</row>
    <row r="873" spans="1:19" ht="21">
      <c r="A873" s="54" t="s">
        <v>3</v>
      </c>
      <c r="B873" s="55"/>
      <c r="C873" s="55"/>
      <c r="D873" s="56"/>
      <c r="E873" s="4" t="s">
        <v>7</v>
      </c>
      <c r="F873" s="54" t="s">
        <v>5</v>
      </c>
      <c r="G873" s="56"/>
      <c r="H873" s="54" t="s">
        <v>7</v>
      </c>
      <c r="I873" s="55"/>
      <c r="J873" s="55"/>
      <c r="K873" s="56"/>
      <c r="L873" s="5" t="s">
        <v>5</v>
      </c>
      <c r="M873" s="6"/>
      <c r="N873" s="7"/>
      <c r="O873" s="54" t="s">
        <v>4</v>
      </c>
      <c r="P873" s="55"/>
      <c r="Q873" s="55"/>
      <c r="R873" s="55"/>
      <c r="S873" s="56"/>
    </row>
    <row r="874" spans="1:19" ht="21">
      <c r="A874" s="38"/>
      <c r="B874" s="39"/>
      <c r="C874" s="39"/>
      <c r="D874" s="40"/>
      <c r="E874" s="8" t="s">
        <v>31</v>
      </c>
      <c r="F874" s="38" t="s">
        <v>6</v>
      </c>
      <c r="G874" s="40"/>
      <c r="H874" s="38" t="s">
        <v>8</v>
      </c>
      <c r="I874" s="39"/>
      <c r="J874" s="39"/>
      <c r="K874" s="40"/>
      <c r="L874" s="9" t="s">
        <v>27</v>
      </c>
      <c r="M874" s="10"/>
      <c r="N874" s="11"/>
      <c r="O874" s="38"/>
      <c r="P874" s="39"/>
      <c r="Q874" s="39"/>
      <c r="R874" s="39"/>
      <c r="S874" s="40"/>
    </row>
    <row r="875" spans="1:19" ht="21">
      <c r="A875" s="60" t="s">
        <v>430</v>
      </c>
      <c r="B875" s="61"/>
      <c r="C875" s="61"/>
      <c r="D875" s="62"/>
      <c r="E875" s="4"/>
      <c r="F875" s="54"/>
      <c r="G875" s="56"/>
      <c r="H875" s="54"/>
      <c r="I875" s="55"/>
      <c r="J875" s="55"/>
      <c r="K875" s="56"/>
      <c r="L875" s="54"/>
      <c r="M875" s="55"/>
      <c r="N875" s="56"/>
      <c r="O875" s="54"/>
      <c r="P875" s="55"/>
      <c r="Q875" s="55"/>
      <c r="R875" s="55"/>
      <c r="S875" s="56"/>
    </row>
    <row r="876" spans="1:19" ht="21">
      <c r="A876" s="41" t="s">
        <v>416</v>
      </c>
      <c r="B876" s="42"/>
      <c r="C876" s="42"/>
      <c r="D876" s="43"/>
      <c r="E876" s="12">
        <v>1</v>
      </c>
      <c r="F876" s="44">
        <v>1.0900000000000001</v>
      </c>
      <c r="G876" s="45"/>
      <c r="H876" s="63">
        <v>20000</v>
      </c>
      <c r="I876" s="64"/>
      <c r="J876" s="64"/>
      <c r="K876" s="65"/>
      <c r="L876" s="66">
        <f>H876*100/10546760</f>
        <v>0.18963169731747001</v>
      </c>
      <c r="M876" s="46"/>
      <c r="N876" s="45"/>
      <c r="O876" s="44" t="s">
        <v>188</v>
      </c>
      <c r="P876" s="46"/>
      <c r="Q876" s="46"/>
      <c r="R876" s="46"/>
      <c r="S876" s="45"/>
    </row>
    <row r="877" spans="1:19" ht="21">
      <c r="A877" s="41" t="s">
        <v>431</v>
      </c>
      <c r="B877" s="42"/>
      <c r="C877" s="42"/>
      <c r="D877" s="43"/>
      <c r="E877" s="13"/>
      <c r="F877" s="44"/>
      <c r="G877" s="45"/>
      <c r="H877" s="44"/>
      <c r="I877" s="46"/>
      <c r="J877" s="46"/>
      <c r="K877" s="45"/>
      <c r="L877" s="44"/>
      <c r="M877" s="46"/>
      <c r="N877" s="45"/>
      <c r="O877" s="44"/>
      <c r="P877" s="46"/>
      <c r="Q877" s="46"/>
      <c r="R877" s="46"/>
      <c r="S877" s="45"/>
    </row>
    <row r="878" spans="1:19" ht="21">
      <c r="A878" s="41" t="s">
        <v>432</v>
      </c>
      <c r="B878" s="42"/>
      <c r="C878" s="42"/>
      <c r="D878" s="43"/>
      <c r="E878" s="14"/>
      <c r="F878" s="38"/>
      <c r="G878" s="40"/>
      <c r="H878" s="38"/>
      <c r="I878" s="39"/>
      <c r="J878" s="39"/>
      <c r="K878" s="40"/>
      <c r="L878" s="38"/>
      <c r="M878" s="39"/>
      <c r="N878" s="40"/>
      <c r="O878" s="38"/>
      <c r="P878" s="39"/>
      <c r="Q878" s="39"/>
      <c r="R878" s="39"/>
      <c r="S878" s="40"/>
    </row>
    <row r="879" spans="1:19" ht="21">
      <c r="A879" s="49" t="s">
        <v>29</v>
      </c>
      <c r="B879" s="50"/>
      <c r="C879" s="50"/>
      <c r="D879" s="51"/>
      <c r="E879" s="15">
        <f>E876</f>
        <v>1</v>
      </c>
      <c r="F879" s="49">
        <f>F876</f>
        <v>1.0900000000000001</v>
      </c>
      <c r="G879" s="51"/>
      <c r="H879" s="52">
        <f>H876</f>
        <v>20000</v>
      </c>
      <c r="I879" s="50"/>
      <c r="J879" s="50"/>
      <c r="K879" s="51"/>
      <c r="L879" s="53">
        <v>0.19</v>
      </c>
      <c r="M879" s="50"/>
      <c r="N879" s="51"/>
      <c r="O879" s="49"/>
      <c r="P879" s="50"/>
      <c r="Q879" s="50"/>
      <c r="R879" s="50"/>
      <c r="S879" s="51"/>
    </row>
    <row r="880" spans="1:19" ht="2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2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2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2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2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2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2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2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2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2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21">
      <c r="A890" s="3"/>
      <c r="B890" s="3"/>
      <c r="C890" s="3"/>
      <c r="D890" s="3"/>
      <c r="E890" s="3">
        <v>45</v>
      </c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21">
      <c r="A891" s="47" t="s">
        <v>9</v>
      </c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</row>
    <row r="892" spans="1:19" ht="21">
      <c r="A892" s="47" t="s">
        <v>201</v>
      </c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</row>
    <row r="893" spans="1:19" ht="21">
      <c r="A893" s="48" t="s">
        <v>2</v>
      </c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</row>
    <row r="894" spans="1:19" ht="21">
      <c r="A894" s="4" t="s">
        <v>10</v>
      </c>
      <c r="B894" s="4" t="s">
        <v>11</v>
      </c>
      <c r="C894" s="4" t="s">
        <v>12</v>
      </c>
      <c r="D894" s="4" t="s">
        <v>8</v>
      </c>
      <c r="E894" s="4" t="s">
        <v>13</v>
      </c>
      <c r="F894" s="4" t="s">
        <v>30</v>
      </c>
      <c r="G894" s="54" t="s">
        <v>217</v>
      </c>
      <c r="H894" s="55"/>
      <c r="I894" s="56"/>
      <c r="J894" s="49" t="s">
        <v>218</v>
      </c>
      <c r="K894" s="50"/>
      <c r="L894" s="50"/>
      <c r="M894" s="50"/>
      <c r="N894" s="50"/>
      <c r="O894" s="50"/>
      <c r="P894" s="50"/>
      <c r="Q894" s="50"/>
      <c r="R894" s="50"/>
      <c r="S894" s="51"/>
    </row>
    <row r="895" spans="1:19" ht="21">
      <c r="A895" s="8"/>
      <c r="B895" s="8"/>
      <c r="C895" s="8"/>
      <c r="D895" s="8"/>
      <c r="E895" s="8" t="s">
        <v>14</v>
      </c>
      <c r="F895" s="8" t="s">
        <v>14</v>
      </c>
      <c r="G895" s="15" t="s">
        <v>15</v>
      </c>
      <c r="H895" s="15" t="s">
        <v>16</v>
      </c>
      <c r="I895" s="15" t="s">
        <v>17</v>
      </c>
      <c r="J895" s="15" t="s">
        <v>18</v>
      </c>
      <c r="K895" s="15" t="s">
        <v>19</v>
      </c>
      <c r="L895" s="15" t="s">
        <v>20</v>
      </c>
      <c r="M895" s="15" t="s">
        <v>21</v>
      </c>
      <c r="N895" s="15" t="s">
        <v>22</v>
      </c>
      <c r="O895" s="15" t="s">
        <v>23</v>
      </c>
      <c r="P895" s="16"/>
      <c r="Q895" s="17" t="s">
        <v>24</v>
      </c>
      <c r="R895" s="17" t="s">
        <v>25</v>
      </c>
      <c r="S895" s="18" t="s">
        <v>26</v>
      </c>
    </row>
    <row r="896" spans="1:19" ht="21">
      <c r="A896" s="4">
        <v>1</v>
      </c>
      <c r="B896" s="19" t="s">
        <v>403</v>
      </c>
      <c r="C896" s="19" t="s">
        <v>91</v>
      </c>
      <c r="D896" s="20">
        <v>20000</v>
      </c>
      <c r="E896" s="4" t="s">
        <v>120</v>
      </c>
      <c r="F896" s="4" t="s">
        <v>35</v>
      </c>
      <c r="G896" s="4" t="s">
        <v>33</v>
      </c>
      <c r="H896" s="4" t="s">
        <v>33</v>
      </c>
      <c r="I896" s="4" t="s">
        <v>33</v>
      </c>
      <c r="J896" s="4" t="s">
        <v>33</v>
      </c>
      <c r="K896" s="4" t="s">
        <v>33</v>
      </c>
      <c r="L896" s="4" t="s">
        <v>33</v>
      </c>
      <c r="M896" s="4" t="s">
        <v>33</v>
      </c>
      <c r="N896" s="4" t="s">
        <v>33</v>
      </c>
      <c r="O896" s="4" t="s">
        <v>33</v>
      </c>
      <c r="P896" s="3"/>
      <c r="Q896" s="4" t="s">
        <v>33</v>
      </c>
      <c r="R896" s="4" t="s">
        <v>33</v>
      </c>
      <c r="S896" s="4" t="s">
        <v>33</v>
      </c>
    </row>
    <row r="897" spans="1:19" ht="21">
      <c r="A897" s="12"/>
      <c r="B897" s="13" t="s">
        <v>404</v>
      </c>
      <c r="C897" s="13" t="s">
        <v>405</v>
      </c>
      <c r="D897" s="31"/>
      <c r="E897" s="12"/>
      <c r="F897" s="13"/>
      <c r="G897" s="12"/>
      <c r="H897" s="13"/>
      <c r="I897" s="12"/>
      <c r="J897" s="13"/>
      <c r="K897" s="12"/>
      <c r="L897" s="12"/>
      <c r="M897" s="12"/>
      <c r="N897" s="12"/>
      <c r="O897" s="13"/>
      <c r="P897" s="3"/>
      <c r="Q897" s="13"/>
      <c r="R897" s="12"/>
      <c r="S897" s="13"/>
    </row>
    <row r="898" spans="1:19" ht="21">
      <c r="A898" s="12"/>
      <c r="B898" s="13"/>
      <c r="C898" s="13" t="s">
        <v>406</v>
      </c>
      <c r="D898" s="31"/>
      <c r="E898" s="12"/>
      <c r="F898" s="13"/>
      <c r="G898" s="12"/>
      <c r="H898" s="13"/>
      <c r="I898" s="12"/>
      <c r="J898" s="13"/>
      <c r="K898" s="12"/>
      <c r="L898" s="12"/>
      <c r="M898" s="12"/>
      <c r="N898" s="12"/>
      <c r="O898" s="13"/>
      <c r="P898" s="3"/>
      <c r="Q898" s="13"/>
      <c r="R898" s="12"/>
      <c r="S898" s="13"/>
    </row>
    <row r="899" spans="1:19" ht="21">
      <c r="A899" s="8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3"/>
      <c r="Q899" s="14"/>
      <c r="R899" s="14"/>
      <c r="S899" s="14"/>
    </row>
    <row r="900" spans="1:19" ht="2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2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2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2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2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2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2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2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2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2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2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21">
      <c r="A911" s="3"/>
      <c r="B911" s="3"/>
      <c r="C911" s="3"/>
      <c r="D911" s="3"/>
      <c r="E911" s="3">
        <v>46</v>
      </c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21">
      <c r="A912" s="47" t="s">
        <v>0</v>
      </c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</row>
    <row r="913" spans="1:19" ht="21">
      <c r="A913" s="47" t="s">
        <v>201</v>
      </c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</row>
    <row r="914" spans="1:19" ht="21">
      <c r="A914" s="48" t="s">
        <v>2</v>
      </c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</row>
    <row r="915" spans="1:19" ht="21">
      <c r="A915" s="54" t="s">
        <v>3</v>
      </c>
      <c r="B915" s="55"/>
      <c r="C915" s="55"/>
      <c r="D915" s="56"/>
      <c r="E915" s="4" t="s">
        <v>7</v>
      </c>
      <c r="F915" s="54" t="s">
        <v>5</v>
      </c>
      <c r="G915" s="56"/>
      <c r="H915" s="54" t="s">
        <v>7</v>
      </c>
      <c r="I915" s="55"/>
      <c r="J915" s="55"/>
      <c r="K915" s="56"/>
      <c r="L915" s="5" t="s">
        <v>5</v>
      </c>
      <c r="M915" s="6"/>
      <c r="N915" s="7"/>
      <c r="O915" s="54" t="s">
        <v>4</v>
      </c>
      <c r="P915" s="55"/>
      <c r="Q915" s="55"/>
      <c r="R915" s="55"/>
      <c r="S915" s="56"/>
    </row>
    <row r="916" spans="1:19" ht="21">
      <c r="A916" s="38"/>
      <c r="B916" s="39"/>
      <c r="C916" s="39"/>
      <c r="D916" s="40"/>
      <c r="E916" s="8" t="s">
        <v>31</v>
      </c>
      <c r="F916" s="38" t="s">
        <v>6</v>
      </c>
      <c r="G916" s="40"/>
      <c r="H916" s="38" t="s">
        <v>8</v>
      </c>
      <c r="I916" s="39"/>
      <c r="J916" s="39"/>
      <c r="K916" s="40"/>
      <c r="L916" s="9" t="s">
        <v>27</v>
      </c>
      <c r="M916" s="10"/>
      <c r="N916" s="11"/>
      <c r="O916" s="38"/>
      <c r="P916" s="39"/>
      <c r="Q916" s="39"/>
      <c r="R916" s="39"/>
      <c r="S916" s="40"/>
    </row>
    <row r="917" spans="1:19" ht="21">
      <c r="A917" s="60" t="s">
        <v>417</v>
      </c>
      <c r="B917" s="61"/>
      <c r="C917" s="61"/>
      <c r="D917" s="62"/>
      <c r="E917" s="4"/>
      <c r="F917" s="54"/>
      <c r="G917" s="56"/>
      <c r="H917" s="54"/>
      <c r="I917" s="55"/>
      <c r="J917" s="55"/>
      <c r="K917" s="56"/>
      <c r="L917" s="54"/>
      <c r="M917" s="55"/>
      <c r="N917" s="56"/>
      <c r="O917" s="54"/>
      <c r="P917" s="55"/>
      <c r="Q917" s="55"/>
      <c r="R917" s="55"/>
      <c r="S917" s="56"/>
    </row>
    <row r="918" spans="1:19" ht="21">
      <c r="A918" s="41" t="s">
        <v>416</v>
      </c>
      <c r="B918" s="42"/>
      <c r="C918" s="42"/>
      <c r="D918" s="43"/>
      <c r="E918" s="12">
        <v>2</v>
      </c>
      <c r="F918" s="44">
        <v>2.19</v>
      </c>
      <c r="G918" s="45"/>
      <c r="H918" s="63">
        <v>90000</v>
      </c>
      <c r="I918" s="64"/>
      <c r="J918" s="64"/>
      <c r="K918" s="65"/>
      <c r="L918" s="66">
        <f>H918*100/10546760</f>
        <v>0.85334263792861509</v>
      </c>
      <c r="M918" s="46"/>
      <c r="N918" s="45"/>
      <c r="O918" s="44" t="s">
        <v>188</v>
      </c>
      <c r="P918" s="46"/>
      <c r="Q918" s="46"/>
      <c r="R918" s="46"/>
      <c r="S918" s="45"/>
    </row>
    <row r="919" spans="1:19" ht="21">
      <c r="A919" s="41" t="s">
        <v>415</v>
      </c>
      <c r="B919" s="42"/>
      <c r="C919" s="42"/>
      <c r="D919" s="43"/>
      <c r="E919" s="13"/>
      <c r="F919" s="44"/>
      <c r="G919" s="45"/>
      <c r="H919" s="44"/>
      <c r="I919" s="46"/>
      <c r="J919" s="46"/>
      <c r="K919" s="45"/>
      <c r="L919" s="44"/>
      <c r="M919" s="46"/>
      <c r="N919" s="45"/>
      <c r="O919" s="44" t="s">
        <v>260</v>
      </c>
      <c r="P919" s="46"/>
      <c r="Q919" s="46"/>
      <c r="R919" s="46"/>
      <c r="S919" s="45"/>
    </row>
    <row r="920" spans="1:19" ht="21">
      <c r="A920" s="57"/>
      <c r="B920" s="58"/>
      <c r="C920" s="58"/>
      <c r="D920" s="59"/>
      <c r="E920" s="14"/>
      <c r="F920" s="38"/>
      <c r="G920" s="40"/>
      <c r="H920" s="38"/>
      <c r="I920" s="39"/>
      <c r="J920" s="39"/>
      <c r="K920" s="40"/>
      <c r="L920" s="38"/>
      <c r="M920" s="39"/>
      <c r="N920" s="40"/>
      <c r="O920" s="38"/>
      <c r="P920" s="39"/>
      <c r="Q920" s="39"/>
      <c r="R920" s="39"/>
      <c r="S920" s="40"/>
    </row>
    <row r="921" spans="1:19" ht="21">
      <c r="A921" s="49" t="s">
        <v>29</v>
      </c>
      <c r="B921" s="50"/>
      <c r="C921" s="50"/>
      <c r="D921" s="51"/>
      <c r="E921" s="15">
        <f>E918</f>
        <v>2</v>
      </c>
      <c r="F921" s="49">
        <f>F918</f>
        <v>2.19</v>
      </c>
      <c r="G921" s="51"/>
      <c r="H921" s="52">
        <f>H918</f>
        <v>90000</v>
      </c>
      <c r="I921" s="50"/>
      <c r="J921" s="50"/>
      <c r="K921" s="51"/>
      <c r="L921" s="53">
        <f>L918</f>
        <v>0.85334263792861509</v>
      </c>
      <c r="M921" s="50"/>
      <c r="N921" s="51"/>
      <c r="O921" s="49"/>
      <c r="P921" s="50"/>
      <c r="Q921" s="50"/>
      <c r="R921" s="50"/>
      <c r="S921" s="51"/>
    </row>
    <row r="922" spans="1:19" ht="2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2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2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2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2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2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2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2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2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2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21">
      <c r="A932" s="3"/>
      <c r="B932" s="3"/>
      <c r="C932" s="3"/>
      <c r="D932" s="3"/>
      <c r="E932" s="3">
        <v>47</v>
      </c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21">
      <c r="A933" s="47" t="s">
        <v>9</v>
      </c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</row>
    <row r="934" spans="1:19" ht="21">
      <c r="A934" s="47" t="s">
        <v>201</v>
      </c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</row>
    <row r="935" spans="1:19" ht="21">
      <c r="A935" s="48" t="s">
        <v>2</v>
      </c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</row>
    <row r="936" spans="1:19" ht="21">
      <c r="A936" s="4" t="s">
        <v>10</v>
      </c>
      <c r="B936" s="4" t="s">
        <v>11</v>
      </c>
      <c r="C936" s="4" t="s">
        <v>12</v>
      </c>
      <c r="D936" s="4" t="s">
        <v>8</v>
      </c>
      <c r="E936" s="4" t="s">
        <v>13</v>
      </c>
      <c r="F936" s="4" t="s">
        <v>30</v>
      </c>
      <c r="G936" s="54" t="s">
        <v>217</v>
      </c>
      <c r="H936" s="55"/>
      <c r="I936" s="56"/>
      <c r="J936" s="49" t="s">
        <v>218</v>
      </c>
      <c r="K936" s="50"/>
      <c r="L936" s="50"/>
      <c r="M936" s="50"/>
      <c r="N936" s="50"/>
      <c r="O936" s="50"/>
      <c r="P936" s="50"/>
      <c r="Q936" s="50"/>
      <c r="R936" s="50"/>
      <c r="S936" s="51"/>
    </row>
    <row r="937" spans="1:19" ht="21">
      <c r="A937" s="8"/>
      <c r="B937" s="8"/>
      <c r="C937" s="8"/>
      <c r="D937" s="8"/>
      <c r="E937" s="8" t="s">
        <v>14</v>
      </c>
      <c r="F937" s="8" t="s">
        <v>14</v>
      </c>
      <c r="G937" s="15" t="s">
        <v>15</v>
      </c>
      <c r="H937" s="15" t="s">
        <v>16</v>
      </c>
      <c r="I937" s="15" t="s">
        <v>17</v>
      </c>
      <c r="J937" s="15" t="s">
        <v>18</v>
      </c>
      <c r="K937" s="15" t="s">
        <v>19</v>
      </c>
      <c r="L937" s="15" t="s">
        <v>20</v>
      </c>
      <c r="M937" s="15" t="s">
        <v>21</v>
      </c>
      <c r="N937" s="15" t="s">
        <v>22</v>
      </c>
      <c r="O937" s="15" t="s">
        <v>23</v>
      </c>
      <c r="P937" s="16"/>
      <c r="Q937" s="17" t="s">
        <v>24</v>
      </c>
      <c r="R937" s="17" t="s">
        <v>25</v>
      </c>
      <c r="S937" s="18" t="s">
        <v>26</v>
      </c>
    </row>
    <row r="938" spans="1:19" ht="21">
      <c r="A938" s="4">
        <v>1</v>
      </c>
      <c r="B938" s="19" t="s">
        <v>412</v>
      </c>
      <c r="C938" s="19" t="s">
        <v>91</v>
      </c>
      <c r="D938" s="20">
        <v>50000</v>
      </c>
      <c r="E938" s="4" t="s">
        <v>115</v>
      </c>
      <c r="F938" s="4" t="s">
        <v>260</v>
      </c>
      <c r="G938" s="4"/>
      <c r="H938" s="4"/>
      <c r="I938" s="4"/>
      <c r="J938" s="4" t="s">
        <v>33</v>
      </c>
      <c r="K938" s="4" t="s">
        <v>33</v>
      </c>
      <c r="L938" s="4" t="s">
        <v>33</v>
      </c>
      <c r="M938" s="4" t="s">
        <v>33</v>
      </c>
      <c r="N938" s="4" t="s">
        <v>33</v>
      </c>
      <c r="O938" s="4" t="s">
        <v>33</v>
      </c>
      <c r="P938" s="3"/>
      <c r="Q938" s="4" t="s">
        <v>33</v>
      </c>
      <c r="R938" s="4" t="s">
        <v>33</v>
      </c>
      <c r="S938" s="4" t="s">
        <v>33</v>
      </c>
    </row>
    <row r="939" spans="1:19" ht="21">
      <c r="A939" s="12"/>
      <c r="B939" s="13" t="s">
        <v>413</v>
      </c>
      <c r="C939" s="13" t="s">
        <v>114</v>
      </c>
      <c r="D939" s="31"/>
      <c r="E939" s="12"/>
      <c r="F939" s="13"/>
      <c r="G939" s="12"/>
      <c r="H939" s="13"/>
      <c r="I939" s="12"/>
      <c r="J939" s="13"/>
      <c r="K939" s="12"/>
      <c r="L939" s="12"/>
      <c r="M939" s="12"/>
      <c r="N939" s="12"/>
      <c r="O939" s="13"/>
      <c r="P939" s="3"/>
      <c r="Q939" s="13"/>
      <c r="R939" s="12"/>
      <c r="S939" s="13"/>
    </row>
    <row r="940" spans="1:19" ht="21">
      <c r="A940" s="12"/>
      <c r="B940" s="13" t="s">
        <v>414</v>
      </c>
      <c r="C940" s="13"/>
      <c r="D940" s="31"/>
      <c r="E940" s="12"/>
      <c r="F940" s="13"/>
      <c r="G940" s="12"/>
      <c r="H940" s="13"/>
      <c r="I940" s="12"/>
      <c r="J940" s="13"/>
      <c r="K940" s="12"/>
      <c r="L940" s="12"/>
      <c r="M940" s="12"/>
      <c r="N940" s="12"/>
      <c r="O940" s="13"/>
      <c r="P940" s="3"/>
      <c r="Q940" s="13"/>
      <c r="R940" s="12"/>
      <c r="S940" s="13"/>
    </row>
    <row r="941" spans="1:19" ht="21">
      <c r="A941" s="8"/>
      <c r="B941" s="14" t="s">
        <v>92</v>
      </c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3"/>
      <c r="Q941" s="14"/>
      <c r="R941" s="14"/>
      <c r="S941" s="14"/>
    </row>
    <row r="942" spans="1:19" ht="21">
      <c r="A942" s="4">
        <v>2</v>
      </c>
      <c r="B942" s="19" t="s">
        <v>321</v>
      </c>
      <c r="C942" s="19" t="s">
        <v>44</v>
      </c>
      <c r="D942" s="20">
        <v>40000</v>
      </c>
      <c r="E942" s="4" t="s">
        <v>36</v>
      </c>
      <c r="F942" s="4" t="s">
        <v>260</v>
      </c>
      <c r="G942" s="4"/>
      <c r="H942" s="4"/>
      <c r="I942" s="4"/>
      <c r="J942" s="4" t="s">
        <v>33</v>
      </c>
      <c r="K942" s="4" t="s">
        <v>33</v>
      </c>
      <c r="L942" s="4" t="s">
        <v>33</v>
      </c>
      <c r="M942" s="4" t="s">
        <v>33</v>
      </c>
      <c r="N942" s="4" t="s">
        <v>33</v>
      </c>
      <c r="O942" s="4" t="s">
        <v>33</v>
      </c>
      <c r="P942" s="3"/>
      <c r="Q942" s="4" t="s">
        <v>33</v>
      </c>
      <c r="R942" s="4" t="s">
        <v>33</v>
      </c>
      <c r="S942" s="4" t="s">
        <v>33</v>
      </c>
    </row>
    <row r="943" spans="1:19" ht="21">
      <c r="A943" s="12"/>
      <c r="B943" s="13" t="s">
        <v>322</v>
      </c>
      <c r="C943" s="13" t="s">
        <v>116</v>
      </c>
      <c r="D943" s="31"/>
      <c r="E943" s="12"/>
      <c r="F943" s="13"/>
      <c r="G943" s="12"/>
      <c r="H943" s="13"/>
      <c r="I943" s="12"/>
      <c r="J943" s="13"/>
      <c r="K943" s="12"/>
      <c r="L943" s="12"/>
      <c r="M943" s="12"/>
      <c r="N943" s="12"/>
      <c r="O943" s="13"/>
      <c r="P943" s="3"/>
      <c r="Q943" s="13"/>
      <c r="R943" s="12"/>
      <c r="S943" s="13"/>
    </row>
    <row r="944" spans="1:19" ht="21">
      <c r="A944" s="12"/>
      <c r="B944" s="13"/>
      <c r="C944" s="13"/>
      <c r="D944" s="31"/>
      <c r="E944" s="12"/>
      <c r="F944" s="13"/>
      <c r="G944" s="12"/>
      <c r="H944" s="13"/>
      <c r="I944" s="12"/>
      <c r="J944" s="13"/>
      <c r="K944" s="12"/>
      <c r="L944" s="12"/>
      <c r="M944" s="12"/>
      <c r="N944" s="12"/>
      <c r="O944" s="13"/>
      <c r="P944" s="3"/>
      <c r="Q944" s="13"/>
      <c r="R944" s="12"/>
      <c r="S944" s="13"/>
    </row>
    <row r="945" spans="1:19" ht="21">
      <c r="A945" s="8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3"/>
      <c r="Q945" s="14"/>
      <c r="R945" s="14"/>
      <c r="S945" s="14"/>
    </row>
    <row r="950" spans="1:19" ht="2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2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2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2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2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21">
      <c r="A955" s="3"/>
      <c r="B955" s="3"/>
      <c r="C955" s="3"/>
      <c r="D955" s="3"/>
      <c r="E955" s="3">
        <v>48</v>
      </c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21">
      <c r="A956" s="47" t="s">
        <v>0</v>
      </c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</row>
    <row r="957" spans="1:19" ht="21">
      <c r="A957" s="47" t="s">
        <v>201</v>
      </c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</row>
    <row r="958" spans="1:19" ht="21">
      <c r="A958" s="48" t="s">
        <v>2</v>
      </c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</row>
    <row r="959" spans="1:19" ht="21">
      <c r="A959" s="54" t="s">
        <v>3</v>
      </c>
      <c r="B959" s="55"/>
      <c r="C959" s="55"/>
      <c r="D959" s="56"/>
      <c r="E959" s="4" t="s">
        <v>7</v>
      </c>
      <c r="F959" s="54" t="s">
        <v>5</v>
      </c>
      <c r="G959" s="56"/>
      <c r="H959" s="54" t="s">
        <v>7</v>
      </c>
      <c r="I959" s="55"/>
      <c r="J959" s="55"/>
      <c r="K959" s="56"/>
      <c r="L959" s="5" t="s">
        <v>5</v>
      </c>
      <c r="M959" s="6"/>
      <c r="N959" s="7"/>
      <c r="O959" s="54" t="s">
        <v>4</v>
      </c>
      <c r="P959" s="55"/>
      <c r="Q959" s="55"/>
      <c r="R959" s="55"/>
      <c r="S959" s="56"/>
    </row>
    <row r="960" spans="1:19" ht="21">
      <c r="A960" s="38"/>
      <c r="B960" s="39"/>
      <c r="C960" s="39"/>
      <c r="D960" s="40"/>
      <c r="E960" s="8" t="s">
        <v>31</v>
      </c>
      <c r="F960" s="38" t="s">
        <v>6</v>
      </c>
      <c r="G960" s="40"/>
      <c r="H960" s="38" t="s">
        <v>8</v>
      </c>
      <c r="I960" s="39"/>
      <c r="J960" s="39"/>
      <c r="K960" s="40"/>
      <c r="L960" s="9" t="s">
        <v>27</v>
      </c>
      <c r="M960" s="10"/>
      <c r="N960" s="11"/>
      <c r="O960" s="38"/>
      <c r="P960" s="39"/>
      <c r="Q960" s="39"/>
      <c r="R960" s="39"/>
      <c r="S960" s="40"/>
    </row>
    <row r="961" spans="1:19" ht="21">
      <c r="A961" s="60" t="s">
        <v>202</v>
      </c>
      <c r="B961" s="61"/>
      <c r="C961" s="61"/>
      <c r="D961" s="62"/>
      <c r="E961" s="4"/>
      <c r="F961" s="54"/>
      <c r="G961" s="56"/>
      <c r="H961" s="54"/>
      <c r="I961" s="55"/>
      <c r="J961" s="55"/>
      <c r="K961" s="56"/>
      <c r="L961" s="54"/>
      <c r="M961" s="55"/>
      <c r="N961" s="56"/>
      <c r="O961" s="54"/>
      <c r="P961" s="55"/>
      <c r="Q961" s="55"/>
      <c r="R961" s="55"/>
      <c r="S961" s="56"/>
    </row>
    <row r="962" spans="1:19" ht="21">
      <c r="A962" s="41" t="s">
        <v>433</v>
      </c>
      <c r="B962" s="42"/>
      <c r="C962" s="42"/>
      <c r="D962" s="43"/>
      <c r="E962" s="12">
        <v>1</v>
      </c>
      <c r="F962" s="44">
        <v>1.0900000000000001</v>
      </c>
      <c r="G962" s="45"/>
      <c r="H962" s="63">
        <v>50000</v>
      </c>
      <c r="I962" s="64"/>
      <c r="J962" s="64"/>
      <c r="K962" s="65"/>
      <c r="L962" s="66">
        <f>H962*100/10546760</f>
        <v>0.47407924329367501</v>
      </c>
      <c r="M962" s="46"/>
      <c r="N962" s="45"/>
      <c r="O962" s="44" t="s">
        <v>427</v>
      </c>
      <c r="P962" s="46"/>
      <c r="Q962" s="46"/>
      <c r="R962" s="46"/>
      <c r="S962" s="45"/>
    </row>
    <row r="963" spans="1:19" ht="21">
      <c r="A963" s="41" t="s">
        <v>434</v>
      </c>
      <c r="B963" s="42"/>
      <c r="C963" s="42"/>
      <c r="D963" s="43"/>
      <c r="E963" s="13"/>
      <c r="F963" s="44"/>
      <c r="G963" s="45"/>
      <c r="H963" s="44"/>
      <c r="I963" s="46"/>
      <c r="J963" s="46"/>
      <c r="K963" s="45"/>
      <c r="L963" s="44"/>
      <c r="M963" s="46"/>
      <c r="N963" s="45"/>
      <c r="O963" s="44"/>
      <c r="P963" s="46"/>
      <c r="Q963" s="46"/>
      <c r="R963" s="46"/>
      <c r="S963" s="45"/>
    </row>
    <row r="964" spans="1:19" ht="21">
      <c r="A964" s="57"/>
      <c r="B964" s="58"/>
      <c r="C964" s="58"/>
      <c r="D964" s="59"/>
      <c r="E964" s="14"/>
      <c r="F964" s="38"/>
      <c r="G964" s="40"/>
      <c r="H964" s="38"/>
      <c r="I964" s="39"/>
      <c r="J964" s="39"/>
      <c r="K964" s="40"/>
      <c r="L964" s="38"/>
      <c r="M964" s="39"/>
      <c r="N964" s="40"/>
      <c r="O964" s="38"/>
      <c r="P964" s="39"/>
      <c r="Q964" s="39"/>
      <c r="R964" s="39"/>
      <c r="S964" s="40"/>
    </row>
    <row r="965" spans="1:19" ht="21">
      <c r="A965" s="49" t="s">
        <v>29</v>
      </c>
      <c r="B965" s="50"/>
      <c r="C965" s="50"/>
      <c r="D965" s="51"/>
      <c r="E965" s="15">
        <f>E962</f>
        <v>1</v>
      </c>
      <c r="F965" s="49">
        <f>F962</f>
        <v>1.0900000000000001</v>
      </c>
      <c r="G965" s="51"/>
      <c r="H965" s="52">
        <f>H962</f>
        <v>50000</v>
      </c>
      <c r="I965" s="50"/>
      <c r="J965" s="50"/>
      <c r="K965" s="51"/>
      <c r="L965" s="53">
        <f>L962</f>
        <v>0.47407924329367501</v>
      </c>
      <c r="M965" s="50"/>
      <c r="N965" s="51"/>
      <c r="O965" s="49"/>
      <c r="P965" s="50"/>
      <c r="Q965" s="50"/>
      <c r="R965" s="50"/>
      <c r="S965" s="51"/>
    </row>
    <row r="966" spans="1:19" ht="2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2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2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2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2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2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2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2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2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2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21">
      <c r="A976" s="3"/>
      <c r="B976" s="3"/>
      <c r="C976" s="3"/>
      <c r="D976" s="3"/>
      <c r="E976" s="3">
        <v>49</v>
      </c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21">
      <c r="A977" s="47" t="s">
        <v>9</v>
      </c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</row>
    <row r="978" spans="1:19" ht="21">
      <c r="A978" s="47" t="s">
        <v>201</v>
      </c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</row>
    <row r="979" spans="1:19" ht="21">
      <c r="A979" s="48" t="s">
        <v>2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</row>
    <row r="980" spans="1:19" ht="21">
      <c r="A980" s="4" t="s">
        <v>10</v>
      </c>
      <c r="B980" s="4" t="s">
        <v>11</v>
      </c>
      <c r="C980" s="4" t="s">
        <v>12</v>
      </c>
      <c r="D980" s="4" t="s">
        <v>8</v>
      </c>
      <c r="E980" s="4" t="s">
        <v>13</v>
      </c>
      <c r="F980" s="4" t="s">
        <v>30</v>
      </c>
      <c r="G980" s="54" t="s">
        <v>217</v>
      </c>
      <c r="H980" s="55"/>
      <c r="I980" s="56"/>
      <c r="J980" s="49" t="s">
        <v>218</v>
      </c>
      <c r="K980" s="50"/>
      <c r="L980" s="50"/>
      <c r="M980" s="50"/>
      <c r="N980" s="50"/>
      <c r="O980" s="50"/>
      <c r="P980" s="50"/>
      <c r="Q980" s="50"/>
      <c r="R980" s="50"/>
      <c r="S980" s="51"/>
    </row>
    <row r="981" spans="1:19" ht="21">
      <c r="A981" s="8"/>
      <c r="B981" s="8"/>
      <c r="C981" s="8"/>
      <c r="D981" s="8"/>
      <c r="E981" s="8" t="s">
        <v>14</v>
      </c>
      <c r="F981" s="8" t="s">
        <v>14</v>
      </c>
      <c r="G981" s="15" t="s">
        <v>15</v>
      </c>
      <c r="H981" s="15" t="s">
        <v>16</v>
      </c>
      <c r="I981" s="15" t="s">
        <v>17</v>
      </c>
      <c r="J981" s="15" t="s">
        <v>18</v>
      </c>
      <c r="K981" s="15" t="s">
        <v>19</v>
      </c>
      <c r="L981" s="15" t="s">
        <v>20</v>
      </c>
      <c r="M981" s="15" t="s">
        <v>21</v>
      </c>
      <c r="N981" s="15" t="s">
        <v>22</v>
      </c>
      <c r="O981" s="15" t="s">
        <v>23</v>
      </c>
      <c r="P981" s="16"/>
      <c r="Q981" s="17" t="s">
        <v>24</v>
      </c>
      <c r="R981" s="17" t="s">
        <v>25</v>
      </c>
      <c r="S981" s="18" t="s">
        <v>26</v>
      </c>
    </row>
    <row r="982" spans="1:19" ht="21">
      <c r="A982" s="4">
        <v>1</v>
      </c>
      <c r="B982" s="19" t="s">
        <v>418</v>
      </c>
      <c r="C982" s="19" t="s">
        <v>132</v>
      </c>
      <c r="D982" s="20">
        <v>50000</v>
      </c>
      <c r="E982" s="4" t="s">
        <v>36</v>
      </c>
      <c r="F982" s="4" t="s">
        <v>35</v>
      </c>
      <c r="G982" s="4" t="s">
        <v>33</v>
      </c>
      <c r="H982" s="4" t="s">
        <v>33</v>
      </c>
      <c r="I982" s="4" t="s">
        <v>33</v>
      </c>
      <c r="J982" s="4" t="s">
        <v>33</v>
      </c>
      <c r="K982" s="4" t="s">
        <v>33</v>
      </c>
      <c r="L982" s="4" t="s">
        <v>33</v>
      </c>
      <c r="M982" s="4" t="s">
        <v>33</v>
      </c>
      <c r="N982" s="4" t="s">
        <v>33</v>
      </c>
      <c r="O982" s="4" t="s">
        <v>33</v>
      </c>
      <c r="P982" s="4" t="s">
        <v>33</v>
      </c>
      <c r="Q982" s="4" t="s">
        <v>33</v>
      </c>
      <c r="R982" s="4" t="s">
        <v>33</v>
      </c>
      <c r="S982" s="4" t="s">
        <v>33</v>
      </c>
    </row>
    <row r="983" spans="1:19" ht="21">
      <c r="A983" s="12"/>
      <c r="B983" s="13" t="s">
        <v>134</v>
      </c>
      <c r="C983" s="13" t="s">
        <v>133</v>
      </c>
      <c r="D983" s="31"/>
      <c r="E983" s="12"/>
      <c r="F983" s="13"/>
      <c r="G983" s="12"/>
      <c r="H983" s="13"/>
      <c r="I983" s="12"/>
      <c r="J983" s="13"/>
      <c r="K983" s="12"/>
      <c r="L983" s="12"/>
      <c r="M983" s="12"/>
      <c r="N983" s="12"/>
      <c r="O983" s="13"/>
      <c r="P983" s="3"/>
      <c r="Q983" s="13"/>
      <c r="R983" s="12"/>
      <c r="S983" s="13"/>
    </row>
    <row r="984" spans="1:19" ht="21">
      <c r="A984" s="12"/>
      <c r="B984" s="13"/>
      <c r="C984" s="13" t="s">
        <v>134</v>
      </c>
      <c r="D984" s="31"/>
      <c r="E984" s="12"/>
      <c r="F984" s="13"/>
      <c r="G984" s="12"/>
      <c r="H984" s="13"/>
      <c r="I984" s="12"/>
      <c r="J984" s="13"/>
      <c r="K984" s="12"/>
      <c r="L984" s="12"/>
      <c r="M984" s="12"/>
      <c r="N984" s="12"/>
      <c r="O984" s="13"/>
      <c r="P984" s="3"/>
      <c r="Q984" s="13"/>
      <c r="R984" s="12"/>
      <c r="S984" s="13"/>
    </row>
    <row r="985" spans="1:19" ht="21">
      <c r="A985" s="8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3"/>
      <c r="Q985" s="14"/>
      <c r="R985" s="14"/>
      <c r="S985" s="14"/>
    </row>
    <row r="986" spans="1:19" ht="21">
      <c r="A986" s="27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3"/>
      <c r="Q986" s="25"/>
      <c r="R986" s="25"/>
      <c r="S986" s="25"/>
    </row>
    <row r="987" spans="1:19" ht="21">
      <c r="A987" s="27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3"/>
      <c r="Q987" s="25"/>
      <c r="R987" s="25"/>
      <c r="S987" s="25"/>
    </row>
    <row r="988" spans="1:19" ht="21">
      <c r="A988" s="27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3"/>
      <c r="Q988" s="25"/>
      <c r="R988" s="25"/>
      <c r="S988" s="25"/>
    </row>
    <row r="989" spans="1:19" ht="21">
      <c r="A989" s="27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3"/>
      <c r="Q989" s="25"/>
      <c r="R989" s="25"/>
      <c r="S989" s="25"/>
    </row>
    <row r="990" spans="1:19" ht="21">
      <c r="A990" s="27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3"/>
      <c r="Q990" s="25"/>
      <c r="R990" s="25"/>
      <c r="S990" s="25"/>
    </row>
    <row r="991" spans="1:19" ht="21">
      <c r="A991" s="27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3"/>
      <c r="Q991" s="25"/>
      <c r="R991" s="25"/>
      <c r="S991" s="25"/>
    </row>
    <row r="992" spans="1:19" ht="21">
      <c r="A992" s="27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3"/>
      <c r="Q992" s="25"/>
      <c r="R992" s="25"/>
      <c r="S992" s="25"/>
    </row>
    <row r="993" spans="1:19" ht="21">
      <c r="A993" s="27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3"/>
      <c r="Q993" s="25"/>
      <c r="R993" s="25"/>
      <c r="S993" s="25"/>
    </row>
    <row r="994" spans="1:19" ht="21">
      <c r="A994" s="27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3"/>
      <c r="Q994" s="25"/>
      <c r="R994" s="25"/>
      <c r="S994" s="25"/>
    </row>
    <row r="995" spans="1:19" ht="21">
      <c r="A995" s="27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3"/>
      <c r="Q995" s="25"/>
      <c r="R995" s="25"/>
      <c r="S995" s="25"/>
    </row>
    <row r="996" spans="1:19" ht="21">
      <c r="A996" s="27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3"/>
      <c r="Q996" s="25"/>
      <c r="R996" s="25"/>
      <c r="S996" s="25"/>
    </row>
    <row r="997" spans="1:19" ht="21">
      <c r="A997" s="27"/>
      <c r="B997" s="25"/>
      <c r="C997" s="25"/>
      <c r="D997" s="25"/>
      <c r="E997" s="25">
        <v>50</v>
      </c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3"/>
      <c r="Q997" s="25"/>
      <c r="R997" s="25"/>
      <c r="S997" s="25"/>
    </row>
    <row r="998" spans="1:19" ht="21">
      <c r="A998" s="47" t="s">
        <v>0</v>
      </c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</row>
    <row r="999" spans="1:19" ht="21">
      <c r="A999" s="47" t="s">
        <v>201</v>
      </c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</row>
    <row r="1000" spans="1:19" ht="21">
      <c r="A1000" s="48" t="s">
        <v>2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</row>
    <row r="1001" spans="1:19" ht="21">
      <c r="A1001" s="54" t="s">
        <v>3</v>
      </c>
      <c r="B1001" s="55"/>
      <c r="C1001" s="55"/>
      <c r="D1001" s="56"/>
      <c r="E1001" s="4" t="s">
        <v>7</v>
      </c>
      <c r="F1001" s="54" t="s">
        <v>5</v>
      </c>
      <c r="G1001" s="56"/>
      <c r="H1001" s="54" t="s">
        <v>7</v>
      </c>
      <c r="I1001" s="55"/>
      <c r="J1001" s="55"/>
      <c r="K1001" s="56"/>
      <c r="L1001" s="5" t="s">
        <v>5</v>
      </c>
      <c r="M1001" s="6"/>
      <c r="N1001" s="7"/>
      <c r="O1001" s="54" t="s">
        <v>4</v>
      </c>
      <c r="P1001" s="55"/>
      <c r="Q1001" s="55"/>
      <c r="R1001" s="55"/>
      <c r="S1001" s="56"/>
    </row>
    <row r="1002" spans="1:19" ht="21">
      <c r="A1002" s="38"/>
      <c r="B1002" s="39"/>
      <c r="C1002" s="39"/>
      <c r="D1002" s="40"/>
      <c r="E1002" s="8" t="s">
        <v>31</v>
      </c>
      <c r="F1002" s="38" t="s">
        <v>6</v>
      </c>
      <c r="G1002" s="40"/>
      <c r="H1002" s="38" t="s">
        <v>8</v>
      </c>
      <c r="I1002" s="39"/>
      <c r="J1002" s="39"/>
      <c r="K1002" s="40"/>
      <c r="L1002" s="9" t="s">
        <v>27</v>
      </c>
      <c r="M1002" s="10"/>
      <c r="N1002" s="11"/>
      <c r="O1002" s="38"/>
      <c r="P1002" s="39"/>
      <c r="Q1002" s="39"/>
      <c r="R1002" s="39"/>
      <c r="S1002" s="40"/>
    </row>
    <row r="1003" spans="1:19" ht="21">
      <c r="A1003" s="60" t="s">
        <v>419</v>
      </c>
      <c r="B1003" s="61"/>
      <c r="C1003" s="61"/>
      <c r="D1003" s="62"/>
      <c r="E1003" s="4"/>
      <c r="F1003" s="54"/>
      <c r="G1003" s="56"/>
      <c r="H1003" s="54"/>
      <c r="I1003" s="55"/>
      <c r="J1003" s="55"/>
      <c r="K1003" s="56"/>
      <c r="L1003" s="54"/>
      <c r="M1003" s="55"/>
      <c r="N1003" s="56"/>
      <c r="O1003" s="54" t="s">
        <v>188</v>
      </c>
      <c r="P1003" s="55"/>
      <c r="Q1003" s="55"/>
      <c r="R1003" s="55"/>
      <c r="S1003" s="56"/>
    </row>
    <row r="1004" spans="1:19" ht="21">
      <c r="A1004" s="41" t="s">
        <v>420</v>
      </c>
      <c r="B1004" s="42"/>
      <c r="C1004" s="42"/>
      <c r="D1004" s="43"/>
      <c r="E1004" s="12">
        <v>2</v>
      </c>
      <c r="F1004" s="44">
        <v>2.19</v>
      </c>
      <c r="G1004" s="45"/>
      <c r="H1004" s="63">
        <f>D1024+D1028</f>
        <v>257000</v>
      </c>
      <c r="I1004" s="64"/>
      <c r="J1004" s="64"/>
      <c r="K1004" s="65"/>
      <c r="L1004" s="66">
        <f>H1004*100/10546760</f>
        <v>2.4367673105294898</v>
      </c>
      <c r="M1004" s="46"/>
      <c r="N1004" s="45"/>
      <c r="O1004" s="44" t="s">
        <v>95</v>
      </c>
      <c r="P1004" s="46"/>
      <c r="Q1004" s="46"/>
      <c r="R1004" s="46"/>
      <c r="S1004" s="45"/>
    </row>
    <row r="1005" spans="1:19" ht="21">
      <c r="A1005" s="41"/>
      <c r="B1005" s="42"/>
      <c r="C1005" s="42"/>
      <c r="D1005" s="43"/>
      <c r="E1005" s="13"/>
      <c r="F1005" s="44"/>
      <c r="G1005" s="45"/>
      <c r="H1005" s="44"/>
      <c r="I1005" s="46"/>
      <c r="J1005" s="46"/>
      <c r="K1005" s="45"/>
      <c r="L1005" s="44"/>
      <c r="M1005" s="46"/>
      <c r="N1005" s="45"/>
      <c r="O1005" s="44" t="s">
        <v>260</v>
      </c>
      <c r="P1005" s="46"/>
      <c r="Q1005" s="46"/>
      <c r="R1005" s="46"/>
      <c r="S1005" s="45"/>
    </row>
    <row r="1006" spans="1:19" ht="21">
      <c r="A1006" s="57"/>
      <c r="B1006" s="58"/>
      <c r="C1006" s="58"/>
      <c r="D1006" s="59"/>
      <c r="E1006" s="14"/>
      <c r="F1006" s="38"/>
      <c r="G1006" s="40"/>
      <c r="H1006" s="38"/>
      <c r="I1006" s="39"/>
      <c r="J1006" s="39"/>
      <c r="K1006" s="40"/>
      <c r="L1006" s="38"/>
      <c r="M1006" s="39"/>
      <c r="N1006" s="40"/>
      <c r="O1006" s="38" t="s">
        <v>32</v>
      </c>
      <c r="P1006" s="39"/>
      <c r="Q1006" s="39"/>
      <c r="R1006" s="39"/>
      <c r="S1006" s="40"/>
    </row>
    <row r="1007" spans="1:19" ht="21">
      <c r="A1007" s="49" t="s">
        <v>29</v>
      </c>
      <c r="B1007" s="50"/>
      <c r="C1007" s="50"/>
      <c r="D1007" s="51"/>
      <c r="E1007" s="15">
        <f>E1004</f>
        <v>2</v>
      </c>
      <c r="F1007" s="49">
        <f>F1004</f>
        <v>2.19</v>
      </c>
      <c r="G1007" s="51"/>
      <c r="H1007" s="52">
        <f>H1004</f>
        <v>257000</v>
      </c>
      <c r="I1007" s="50"/>
      <c r="J1007" s="50"/>
      <c r="K1007" s="51"/>
      <c r="L1007" s="53">
        <f>L1004</f>
        <v>2.4367673105294898</v>
      </c>
      <c r="M1007" s="50"/>
      <c r="N1007" s="51"/>
      <c r="O1007" s="49"/>
      <c r="P1007" s="50"/>
      <c r="Q1007" s="50"/>
      <c r="R1007" s="50"/>
      <c r="S1007" s="51"/>
    </row>
    <row r="1008" spans="1:19" ht="2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</row>
    <row r="1009" spans="1:19" ht="21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</row>
    <row r="1010" spans="1:19" ht="21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</row>
    <row r="1011" spans="1:19" ht="2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</row>
    <row r="1012" spans="1:19" ht="21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</row>
    <row r="1013" spans="1:19" ht="21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</row>
    <row r="1014" spans="1:19" ht="21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</row>
    <row r="1015" spans="1:19" ht="21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</row>
    <row r="1016" spans="1:19" ht="21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</row>
    <row r="1017" spans="1:19" ht="21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</row>
    <row r="1018" spans="1:19" ht="21">
      <c r="A1018" s="3"/>
      <c r="B1018" s="3"/>
      <c r="C1018" s="3"/>
      <c r="D1018" s="3"/>
      <c r="E1018" s="3">
        <v>51</v>
      </c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</row>
    <row r="1019" spans="1:19" ht="21">
      <c r="A1019" s="47" t="s">
        <v>9</v>
      </c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  <c r="S1019" s="47"/>
    </row>
    <row r="1020" spans="1:19" ht="21">
      <c r="A1020" s="47" t="s">
        <v>201</v>
      </c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  <c r="S1020" s="47"/>
    </row>
    <row r="1021" spans="1:19" ht="21">
      <c r="A1021" s="48" t="s">
        <v>2</v>
      </c>
      <c r="B1021" s="48"/>
      <c r="C1021" s="48"/>
      <c r="D1021" s="48"/>
      <c r="E1021" s="48"/>
      <c r="F1021" s="48"/>
      <c r="G1021" s="48"/>
      <c r="H1021" s="48"/>
      <c r="I1021" s="48"/>
      <c r="J1021" s="48"/>
      <c r="K1021" s="48"/>
      <c r="L1021" s="48"/>
      <c r="M1021" s="48"/>
      <c r="N1021" s="48"/>
      <c r="O1021" s="48"/>
      <c r="P1021" s="48"/>
      <c r="Q1021" s="48"/>
      <c r="R1021" s="48"/>
      <c r="S1021" s="48"/>
    </row>
    <row r="1022" spans="1:19" ht="21">
      <c r="A1022" s="4" t="s">
        <v>10</v>
      </c>
      <c r="B1022" s="4" t="s">
        <v>11</v>
      </c>
      <c r="C1022" s="4" t="s">
        <v>12</v>
      </c>
      <c r="D1022" s="4" t="s">
        <v>8</v>
      </c>
      <c r="E1022" s="4" t="s">
        <v>13</v>
      </c>
      <c r="F1022" s="4" t="s">
        <v>30</v>
      </c>
      <c r="G1022" s="54" t="s">
        <v>217</v>
      </c>
      <c r="H1022" s="55"/>
      <c r="I1022" s="56"/>
      <c r="J1022" s="49" t="s">
        <v>218</v>
      </c>
      <c r="K1022" s="50"/>
      <c r="L1022" s="50"/>
      <c r="M1022" s="50"/>
      <c r="N1022" s="50"/>
      <c r="O1022" s="50"/>
      <c r="P1022" s="50"/>
      <c r="Q1022" s="50"/>
      <c r="R1022" s="50"/>
      <c r="S1022" s="51"/>
    </row>
    <row r="1023" spans="1:19" ht="21">
      <c r="A1023" s="8"/>
      <c r="B1023" s="8"/>
      <c r="C1023" s="8"/>
      <c r="D1023" s="8"/>
      <c r="E1023" s="8" t="s">
        <v>14</v>
      </c>
      <c r="F1023" s="8" t="s">
        <v>14</v>
      </c>
      <c r="G1023" s="15" t="s">
        <v>15</v>
      </c>
      <c r="H1023" s="15" t="s">
        <v>16</v>
      </c>
      <c r="I1023" s="15" t="s">
        <v>17</v>
      </c>
      <c r="J1023" s="15" t="s">
        <v>18</v>
      </c>
      <c r="K1023" s="15" t="s">
        <v>19</v>
      </c>
      <c r="L1023" s="15" t="s">
        <v>20</v>
      </c>
      <c r="M1023" s="15" t="s">
        <v>21</v>
      </c>
      <c r="N1023" s="15" t="s">
        <v>22</v>
      </c>
      <c r="O1023" s="15" t="s">
        <v>23</v>
      </c>
      <c r="P1023" s="16"/>
      <c r="Q1023" s="17" t="s">
        <v>24</v>
      </c>
      <c r="R1023" s="17" t="s">
        <v>25</v>
      </c>
      <c r="S1023" s="18" t="s">
        <v>26</v>
      </c>
    </row>
    <row r="1024" spans="1:19" ht="21">
      <c r="A1024" s="4">
        <v>1</v>
      </c>
      <c r="B1024" s="19" t="s">
        <v>421</v>
      </c>
      <c r="C1024" s="19" t="s">
        <v>123</v>
      </c>
      <c r="D1024" s="20">
        <v>250000</v>
      </c>
      <c r="E1024" s="4" t="s">
        <v>36</v>
      </c>
      <c r="F1024" s="4" t="s">
        <v>35</v>
      </c>
      <c r="G1024" s="4" t="s">
        <v>33</v>
      </c>
      <c r="H1024" s="4" t="s">
        <v>33</v>
      </c>
      <c r="I1024" s="4" t="s">
        <v>33</v>
      </c>
      <c r="J1024" s="4" t="s">
        <v>33</v>
      </c>
      <c r="K1024" s="4" t="s">
        <v>33</v>
      </c>
      <c r="L1024" s="4" t="s">
        <v>33</v>
      </c>
      <c r="M1024" s="4" t="s">
        <v>33</v>
      </c>
      <c r="N1024" s="4" t="s">
        <v>33</v>
      </c>
      <c r="O1024" s="4" t="s">
        <v>33</v>
      </c>
      <c r="P1024" s="3"/>
      <c r="Q1024" s="4" t="s">
        <v>33</v>
      </c>
      <c r="R1024" s="4" t="s">
        <v>33</v>
      </c>
      <c r="S1024" s="4" t="s">
        <v>33</v>
      </c>
    </row>
    <row r="1025" spans="1:19" ht="21">
      <c r="A1025" s="12"/>
      <c r="B1025" s="13" t="s">
        <v>422</v>
      </c>
      <c r="C1025" s="13" t="s">
        <v>124</v>
      </c>
      <c r="D1025" s="31"/>
      <c r="E1025" s="12"/>
      <c r="F1025" s="12" t="s">
        <v>95</v>
      </c>
      <c r="G1025" s="12"/>
      <c r="H1025" s="13"/>
      <c r="I1025" s="12"/>
      <c r="J1025" s="13"/>
      <c r="K1025" s="12"/>
      <c r="L1025" s="12"/>
      <c r="M1025" s="12"/>
      <c r="N1025" s="12"/>
      <c r="O1025" s="13"/>
      <c r="P1025" s="3"/>
      <c r="Q1025" s="13"/>
      <c r="R1025" s="12"/>
      <c r="S1025" s="13"/>
    </row>
    <row r="1026" spans="1:19" ht="21">
      <c r="A1026" s="12"/>
      <c r="B1026" s="13"/>
      <c r="C1026" s="13" t="s">
        <v>125</v>
      </c>
      <c r="D1026" s="31"/>
      <c r="E1026" s="12"/>
      <c r="F1026" s="12" t="s">
        <v>260</v>
      </c>
      <c r="G1026" s="12"/>
      <c r="H1026" s="13"/>
      <c r="I1026" s="12"/>
      <c r="J1026" s="13"/>
      <c r="K1026" s="12"/>
      <c r="L1026" s="12"/>
      <c r="M1026" s="12"/>
      <c r="N1026" s="12"/>
      <c r="O1026" s="13"/>
      <c r="P1026" s="3"/>
      <c r="Q1026" s="13"/>
      <c r="R1026" s="12"/>
      <c r="S1026" s="13"/>
    </row>
    <row r="1027" spans="1:19" ht="21">
      <c r="A1027" s="8"/>
      <c r="B1027" s="14"/>
      <c r="C1027" s="14" t="s">
        <v>126</v>
      </c>
      <c r="D1027" s="14"/>
      <c r="E1027" s="14"/>
      <c r="F1027" s="8" t="s">
        <v>32</v>
      </c>
      <c r="G1027" s="14"/>
      <c r="H1027" s="14"/>
      <c r="I1027" s="14"/>
      <c r="J1027" s="14"/>
      <c r="K1027" s="14"/>
      <c r="L1027" s="14"/>
      <c r="M1027" s="14"/>
      <c r="N1027" s="14"/>
      <c r="O1027" s="14"/>
      <c r="P1027" s="3"/>
      <c r="Q1027" s="14"/>
      <c r="R1027" s="14"/>
      <c r="S1027" s="14"/>
    </row>
    <row r="1028" spans="1:19" ht="21">
      <c r="A1028" s="4">
        <v>2</v>
      </c>
      <c r="B1028" s="19" t="s">
        <v>142</v>
      </c>
      <c r="C1028" s="19" t="s">
        <v>143</v>
      </c>
      <c r="D1028" s="20">
        <v>7000</v>
      </c>
      <c r="E1028" s="4" t="s">
        <v>146</v>
      </c>
      <c r="F1028" s="4" t="s">
        <v>32</v>
      </c>
      <c r="G1028" s="4" t="s">
        <v>33</v>
      </c>
      <c r="H1028" s="4" t="s">
        <v>33</v>
      </c>
      <c r="I1028" s="4" t="s">
        <v>33</v>
      </c>
      <c r="J1028" s="4" t="s">
        <v>33</v>
      </c>
      <c r="K1028" s="4" t="s">
        <v>33</v>
      </c>
      <c r="L1028" s="4" t="s">
        <v>33</v>
      </c>
      <c r="M1028" s="4" t="s">
        <v>33</v>
      </c>
      <c r="N1028" s="4" t="s">
        <v>33</v>
      </c>
      <c r="O1028" s="4" t="s">
        <v>33</v>
      </c>
      <c r="P1028" s="3"/>
      <c r="Q1028" s="4" t="s">
        <v>33</v>
      </c>
      <c r="R1028" s="4" t="s">
        <v>33</v>
      </c>
      <c r="S1028" s="4" t="s">
        <v>33</v>
      </c>
    </row>
    <row r="1029" spans="1:19" ht="21">
      <c r="A1029" s="12"/>
      <c r="B1029" s="13"/>
      <c r="C1029" s="13" t="s">
        <v>144</v>
      </c>
      <c r="D1029" s="31"/>
      <c r="E1029" s="12" t="s">
        <v>147</v>
      </c>
      <c r="F1029" s="13"/>
      <c r="G1029" s="12"/>
      <c r="H1029" s="13"/>
      <c r="I1029" s="12"/>
      <c r="J1029" s="13"/>
      <c r="K1029" s="12"/>
      <c r="L1029" s="12"/>
      <c r="M1029" s="12"/>
      <c r="N1029" s="12"/>
      <c r="O1029" s="13"/>
      <c r="P1029" s="3"/>
      <c r="Q1029" s="13"/>
      <c r="R1029" s="12"/>
      <c r="S1029" s="13"/>
    </row>
    <row r="1030" spans="1:19" ht="21">
      <c r="A1030" s="12"/>
      <c r="B1030" s="13"/>
      <c r="C1030" s="13" t="s">
        <v>145</v>
      </c>
      <c r="D1030" s="31"/>
      <c r="E1030" s="12" t="s">
        <v>148</v>
      </c>
      <c r="F1030" s="13"/>
      <c r="G1030" s="12"/>
      <c r="H1030" s="13"/>
      <c r="I1030" s="12"/>
      <c r="J1030" s="13"/>
      <c r="K1030" s="12"/>
      <c r="L1030" s="12"/>
      <c r="M1030" s="12"/>
      <c r="N1030" s="12"/>
      <c r="O1030" s="13"/>
      <c r="P1030" s="3"/>
      <c r="Q1030" s="13"/>
      <c r="R1030" s="12"/>
      <c r="S1030" s="13"/>
    </row>
    <row r="1031" spans="1:19" ht="21">
      <c r="A1031" s="8"/>
      <c r="B1031" s="14"/>
      <c r="C1031" s="14"/>
      <c r="D1031" s="14"/>
      <c r="E1031" s="8" t="s">
        <v>52</v>
      </c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3"/>
      <c r="Q1031" s="14"/>
      <c r="R1031" s="14"/>
      <c r="S1031" s="14"/>
    </row>
    <row r="1032" spans="1:19" ht="21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</row>
    <row r="1033" spans="1:19" ht="21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</row>
    <row r="1034" spans="1:19" ht="21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</row>
    <row r="1035" spans="1:19" ht="21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</row>
    <row r="1036" spans="1:19" ht="21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</row>
    <row r="1037" spans="1:19" ht="21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</row>
    <row r="1038" spans="1:19" ht="21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</row>
    <row r="1039" spans="1:19" ht="21">
      <c r="A1039" s="3"/>
      <c r="B1039" s="3"/>
      <c r="C1039" s="3"/>
      <c r="D1039" s="3"/>
      <c r="E1039" s="3">
        <v>52</v>
      </c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</row>
    <row r="1040" spans="1:19" ht="21">
      <c r="A1040" s="47" t="s">
        <v>0</v>
      </c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  <c r="S1040" s="47"/>
    </row>
    <row r="1041" spans="1:19" ht="21">
      <c r="A1041" s="47" t="s">
        <v>201</v>
      </c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  <c r="S1041" s="47"/>
    </row>
    <row r="1042" spans="1:19" ht="21">
      <c r="A1042" s="67" t="s">
        <v>2</v>
      </c>
      <c r="B1042" s="67"/>
      <c r="C1042" s="67"/>
      <c r="D1042" s="67"/>
      <c r="E1042" s="67"/>
      <c r="F1042" s="67"/>
      <c r="G1042" s="67"/>
      <c r="H1042" s="67"/>
      <c r="I1042" s="67"/>
      <c r="J1042" s="67"/>
      <c r="K1042" s="67"/>
      <c r="L1042" s="67"/>
      <c r="M1042" s="67"/>
      <c r="N1042" s="67"/>
      <c r="O1042" s="67"/>
      <c r="P1042" s="67"/>
      <c r="Q1042" s="67"/>
      <c r="R1042" s="67"/>
      <c r="S1042" s="67"/>
    </row>
    <row r="1043" spans="1:19" ht="21">
      <c r="A1043" s="54" t="s">
        <v>3</v>
      </c>
      <c r="B1043" s="55"/>
      <c r="C1043" s="55"/>
      <c r="D1043" s="56"/>
      <c r="E1043" s="4" t="s">
        <v>7</v>
      </c>
      <c r="F1043" s="54" t="s">
        <v>5</v>
      </c>
      <c r="G1043" s="56"/>
      <c r="H1043" s="54" t="s">
        <v>7</v>
      </c>
      <c r="I1043" s="55"/>
      <c r="J1043" s="55"/>
      <c r="K1043" s="56"/>
      <c r="L1043" s="5" t="s">
        <v>5</v>
      </c>
      <c r="M1043" s="6"/>
      <c r="N1043" s="7"/>
      <c r="O1043" s="54" t="s">
        <v>4</v>
      </c>
      <c r="P1043" s="55"/>
      <c r="Q1043" s="55"/>
      <c r="R1043" s="55"/>
      <c r="S1043" s="56"/>
    </row>
    <row r="1044" spans="1:19" ht="21">
      <c r="A1044" s="38"/>
      <c r="B1044" s="39"/>
      <c r="C1044" s="39"/>
      <c r="D1044" s="40"/>
      <c r="E1044" s="8" t="s">
        <v>31</v>
      </c>
      <c r="F1044" s="38" t="s">
        <v>6</v>
      </c>
      <c r="G1044" s="40"/>
      <c r="H1044" s="38" t="s">
        <v>8</v>
      </c>
      <c r="I1044" s="39"/>
      <c r="J1044" s="39"/>
      <c r="K1044" s="40"/>
      <c r="L1044" s="9" t="s">
        <v>27</v>
      </c>
      <c r="M1044" s="10"/>
      <c r="N1044" s="11"/>
      <c r="O1044" s="38"/>
      <c r="P1044" s="39"/>
      <c r="Q1044" s="39"/>
      <c r="R1044" s="39"/>
      <c r="S1044" s="40"/>
    </row>
    <row r="1045" spans="1:19" ht="21">
      <c r="A1045" s="60" t="s">
        <v>202</v>
      </c>
      <c r="B1045" s="61"/>
      <c r="C1045" s="61"/>
      <c r="D1045" s="62"/>
      <c r="E1045" s="4"/>
      <c r="F1045" s="54"/>
      <c r="G1045" s="56"/>
      <c r="H1045" s="54"/>
      <c r="I1045" s="55"/>
      <c r="J1045" s="55"/>
      <c r="K1045" s="56"/>
      <c r="L1045" s="54"/>
      <c r="M1045" s="55"/>
      <c r="N1045" s="56"/>
      <c r="O1045" s="54" t="s">
        <v>188</v>
      </c>
      <c r="P1045" s="55"/>
      <c r="Q1045" s="55"/>
      <c r="R1045" s="55"/>
      <c r="S1045" s="56"/>
    </row>
    <row r="1046" spans="1:19" ht="21">
      <c r="A1046" s="41" t="s">
        <v>435</v>
      </c>
      <c r="B1046" s="42"/>
      <c r="C1046" s="42"/>
      <c r="D1046" s="43"/>
      <c r="E1046" s="12">
        <v>19</v>
      </c>
      <c r="F1046" s="44">
        <v>20.87</v>
      </c>
      <c r="G1046" s="45"/>
      <c r="H1046" s="63">
        <f>D1066+D1069+D1073+D1077+D1088+D1091+D1095+D1099+D1108+D1111+D1115+D1119+D1129+D1132+D1136+D1140+D1150+D1153+D1157</f>
        <v>1558500</v>
      </c>
      <c r="I1046" s="64"/>
      <c r="J1046" s="64"/>
      <c r="K1046" s="65"/>
      <c r="L1046" s="66">
        <f>H1046*100/10546760</f>
        <v>14.777050013463851</v>
      </c>
      <c r="M1046" s="46"/>
      <c r="N1046" s="45"/>
      <c r="O1046" s="44" t="s">
        <v>95</v>
      </c>
      <c r="P1046" s="46"/>
      <c r="Q1046" s="46"/>
      <c r="R1046" s="46"/>
      <c r="S1046" s="45"/>
    </row>
    <row r="1047" spans="1:19" ht="21">
      <c r="A1047" s="41" t="s">
        <v>208</v>
      </c>
      <c r="B1047" s="42"/>
      <c r="C1047" s="42"/>
      <c r="D1047" s="43"/>
      <c r="E1047" s="13"/>
      <c r="F1047" s="44"/>
      <c r="G1047" s="45"/>
      <c r="H1047" s="44"/>
      <c r="I1047" s="46"/>
      <c r="J1047" s="46"/>
      <c r="K1047" s="45"/>
      <c r="L1047" s="44"/>
      <c r="M1047" s="46"/>
      <c r="N1047" s="45"/>
      <c r="O1047" s="44" t="s">
        <v>260</v>
      </c>
      <c r="P1047" s="46"/>
      <c r="Q1047" s="46"/>
      <c r="R1047" s="46"/>
      <c r="S1047" s="45"/>
    </row>
    <row r="1048" spans="1:19" ht="21">
      <c r="A1048" s="57"/>
      <c r="B1048" s="58"/>
      <c r="C1048" s="58"/>
      <c r="D1048" s="59"/>
      <c r="E1048" s="14"/>
      <c r="F1048" s="38"/>
      <c r="G1048" s="40"/>
      <c r="H1048" s="38"/>
      <c r="I1048" s="39"/>
      <c r="J1048" s="39"/>
      <c r="K1048" s="40"/>
      <c r="L1048" s="38"/>
      <c r="M1048" s="39"/>
      <c r="N1048" s="40"/>
      <c r="O1048" s="38" t="s">
        <v>32</v>
      </c>
      <c r="P1048" s="39"/>
      <c r="Q1048" s="39"/>
      <c r="R1048" s="39"/>
      <c r="S1048" s="40"/>
    </row>
    <row r="1049" spans="1:19" ht="21">
      <c r="A1049" s="49" t="s">
        <v>29</v>
      </c>
      <c r="B1049" s="50"/>
      <c r="C1049" s="50"/>
      <c r="D1049" s="51"/>
      <c r="E1049" s="15">
        <f>E1046</f>
        <v>19</v>
      </c>
      <c r="F1049" s="49">
        <f>F1046</f>
        <v>20.87</v>
      </c>
      <c r="G1049" s="51"/>
      <c r="H1049" s="52">
        <f>H1046</f>
        <v>1558500</v>
      </c>
      <c r="I1049" s="50"/>
      <c r="J1049" s="50"/>
      <c r="K1049" s="51"/>
      <c r="L1049" s="53">
        <f>L1046</f>
        <v>14.777050013463851</v>
      </c>
      <c r="M1049" s="50"/>
      <c r="N1049" s="51"/>
      <c r="O1049" s="49"/>
      <c r="P1049" s="50"/>
      <c r="Q1049" s="50"/>
      <c r="R1049" s="50"/>
      <c r="S1049" s="51"/>
    </row>
    <row r="1050" spans="1:19" ht="21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</row>
    <row r="1051" spans="1:19" ht="21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</row>
    <row r="1052" spans="1:19" ht="21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</row>
    <row r="1053" spans="1:19" ht="21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</row>
    <row r="1054" spans="1:19" ht="21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</row>
    <row r="1055" spans="1:19" ht="21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</row>
    <row r="1056" spans="1:19" ht="21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</row>
    <row r="1057" spans="1:19" ht="21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</row>
    <row r="1058" spans="1:19" ht="21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</row>
    <row r="1059" spans="1:19" ht="21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</row>
    <row r="1060" spans="1:19" ht="21">
      <c r="A1060" s="3"/>
      <c r="B1060" s="3"/>
      <c r="C1060" s="3"/>
      <c r="D1060" s="3"/>
      <c r="E1060" s="3">
        <v>53</v>
      </c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</row>
    <row r="1061" spans="1:19" ht="21">
      <c r="A1061" s="47" t="s">
        <v>9</v>
      </c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  <c r="S1061" s="47"/>
    </row>
    <row r="1062" spans="1:19" ht="21">
      <c r="A1062" s="47" t="s">
        <v>201</v>
      </c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  <c r="S1062" s="47"/>
    </row>
    <row r="1063" spans="1:19" ht="21">
      <c r="A1063" s="48" t="s">
        <v>2</v>
      </c>
      <c r="B1063" s="48"/>
      <c r="C1063" s="48"/>
      <c r="D1063" s="48"/>
      <c r="E1063" s="48"/>
      <c r="F1063" s="48"/>
      <c r="G1063" s="48"/>
      <c r="H1063" s="48"/>
      <c r="I1063" s="48"/>
      <c r="J1063" s="48"/>
      <c r="K1063" s="48"/>
      <c r="L1063" s="48"/>
      <c r="M1063" s="48"/>
      <c r="N1063" s="48"/>
      <c r="O1063" s="48"/>
      <c r="P1063" s="48"/>
      <c r="Q1063" s="48"/>
      <c r="R1063" s="48"/>
      <c r="S1063" s="48"/>
    </row>
    <row r="1064" spans="1:19" ht="21">
      <c r="A1064" s="4" t="s">
        <v>10</v>
      </c>
      <c r="B1064" s="4" t="s">
        <v>11</v>
      </c>
      <c r="C1064" s="4" t="s">
        <v>12</v>
      </c>
      <c r="D1064" s="4" t="s">
        <v>8</v>
      </c>
      <c r="E1064" s="4" t="s">
        <v>13</v>
      </c>
      <c r="F1064" s="4" t="s">
        <v>30</v>
      </c>
      <c r="G1064" s="54" t="s">
        <v>217</v>
      </c>
      <c r="H1064" s="55"/>
      <c r="I1064" s="56"/>
      <c r="J1064" s="49" t="s">
        <v>218</v>
      </c>
      <c r="K1064" s="50"/>
      <c r="L1064" s="50"/>
      <c r="M1064" s="50"/>
      <c r="N1064" s="50"/>
      <c r="O1064" s="50"/>
      <c r="P1064" s="50"/>
      <c r="Q1064" s="50"/>
      <c r="R1064" s="50"/>
      <c r="S1064" s="51"/>
    </row>
    <row r="1065" spans="1:19" ht="21">
      <c r="A1065" s="8"/>
      <c r="B1065" s="8"/>
      <c r="C1065" s="8"/>
      <c r="D1065" s="8"/>
      <c r="E1065" s="8" t="s">
        <v>14</v>
      </c>
      <c r="F1065" s="8" t="s">
        <v>14</v>
      </c>
      <c r="G1065" s="15" t="s">
        <v>15</v>
      </c>
      <c r="H1065" s="15" t="s">
        <v>16</v>
      </c>
      <c r="I1065" s="15" t="s">
        <v>17</v>
      </c>
      <c r="J1065" s="15" t="s">
        <v>18</v>
      </c>
      <c r="K1065" s="15" t="s">
        <v>19</v>
      </c>
      <c r="L1065" s="15" t="s">
        <v>20</v>
      </c>
      <c r="M1065" s="15" t="s">
        <v>21</v>
      </c>
      <c r="N1065" s="15" t="s">
        <v>22</v>
      </c>
      <c r="O1065" s="15" t="s">
        <v>23</v>
      </c>
      <c r="P1065" s="16"/>
      <c r="Q1065" s="17" t="s">
        <v>24</v>
      </c>
      <c r="R1065" s="17" t="s">
        <v>25</v>
      </c>
      <c r="S1065" s="18" t="s">
        <v>26</v>
      </c>
    </row>
    <row r="1066" spans="1:19" ht="21">
      <c r="A1066" s="4">
        <v>1</v>
      </c>
      <c r="B1066" s="19" t="s">
        <v>127</v>
      </c>
      <c r="C1066" s="19" t="s">
        <v>128</v>
      </c>
      <c r="D1066" s="20">
        <v>40000</v>
      </c>
      <c r="E1066" s="4" t="s">
        <v>36</v>
      </c>
      <c r="F1066" s="4" t="s">
        <v>35</v>
      </c>
      <c r="G1066" s="4" t="s">
        <v>33</v>
      </c>
      <c r="H1066" s="4" t="s">
        <v>33</v>
      </c>
      <c r="I1066" s="4" t="s">
        <v>33</v>
      </c>
      <c r="J1066" s="4" t="s">
        <v>33</v>
      </c>
      <c r="K1066" s="4" t="s">
        <v>33</v>
      </c>
      <c r="L1066" s="4" t="s">
        <v>33</v>
      </c>
      <c r="M1066" s="4" t="s">
        <v>33</v>
      </c>
      <c r="N1066" s="4" t="s">
        <v>33</v>
      </c>
      <c r="O1066" s="4" t="s">
        <v>33</v>
      </c>
      <c r="P1066" s="3"/>
      <c r="Q1066" s="4" t="s">
        <v>33</v>
      </c>
      <c r="R1066" s="4" t="s">
        <v>33</v>
      </c>
      <c r="S1066" s="4" t="s">
        <v>33</v>
      </c>
    </row>
    <row r="1067" spans="1:19" ht="21">
      <c r="A1067" s="12"/>
      <c r="B1067" s="13"/>
      <c r="C1067" s="13" t="s">
        <v>129</v>
      </c>
      <c r="D1067" s="31"/>
      <c r="E1067" s="12"/>
      <c r="F1067" s="13"/>
      <c r="G1067" s="12"/>
      <c r="H1067" s="13"/>
      <c r="I1067" s="12"/>
      <c r="J1067" s="13"/>
      <c r="K1067" s="12"/>
      <c r="L1067" s="12"/>
      <c r="M1067" s="12"/>
      <c r="N1067" s="12"/>
      <c r="O1067" s="13"/>
      <c r="P1067" s="3"/>
      <c r="Q1067" s="13"/>
      <c r="R1067" s="12"/>
      <c r="S1067" s="13"/>
    </row>
    <row r="1068" spans="1:19" ht="21">
      <c r="A1068" s="8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3"/>
      <c r="Q1068" s="14"/>
      <c r="R1068" s="14"/>
      <c r="S1068" s="14"/>
    </row>
    <row r="1069" spans="1:19" ht="21">
      <c r="A1069" s="4">
        <v>2</v>
      </c>
      <c r="B1069" s="19" t="s">
        <v>423</v>
      </c>
      <c r="C1069" s="19" t="s">
        <v>130</v>
      </c>
      <c r="D1069" s="20">
        <v>100000</v>
      </c>
      <c r="E1069" s="4" t="s">
        <v>36</v>
      </c>
      <c r="F1069" s="4" t="s">
        <v>35</v>
      </c>
      <c r="G1069" s="4"/>
      <c r="H1069" s="4"/>
      <c r="I1069" s="4"/>
      <c r="J1069" s="4" t="s">
        <v>33</v>
      </c>
      <c r="K1069" s="4" t="s">
        <v>33</v>
      </c>
      <c r="L1069" s="4" t="s">
        <v>33</v>
      </c>
      <c r="M1069" s="4" t="s">
        <v>33</v>
      </c>
      <c r="N1069" s="4" t="s">
        <v>33</v>
      </c>
      <c r="O1069" s="4" t="s">
        <v>33</v>
      </c>
      <c r="P1069" s="3"/>
      <c r="Q1069" s="4" t="s">
        <v>33</v>
      </c>
      <c r="R1069" s="4" t="s">
        <v>33</v>
      </c>
      <c r="S1069" s="4" t="s">
        <v>33</v>
      </c>
    </row>
    <row r="1070" spans="1:19" ht="21">
      <c r="A1070" s="12"/>
      <c r="B1070" s="13" t="s">
        <v>424</v>
      </c>
      <c r="C1070" s="13" t="s">
        <v>131</v>
      </c>
      <c r="D1070" s="31"/>
      <c r="E1070" s="12"/>
      <c r="F1070" s="12" t="s">
        <v>260</v>
      </c>
      <c r="G1070" s="12"/>
      <c r="H1070" s="13"/>
      <c r="I1070" s="12"/>
      <c r="J1070" s="13"/>
      <c r="K1070" s="12"/>
      <c r="L1070" s="12"/>
      <c r="M1070" s="12"/>
      <c r="N1070" s="12"/>
      <c r="O1070" s="13"/>
      <c r="P1070" s="3"/>
      <c r="Q1070" s="13"/>
      <c r="R1070" s="12"/>
      <c r="S1070" s="13"/>
    </row>
    <row r="1071" spans="1:19" ht="21">
      <c r="A1071" s="12"/>
      <c r="B1071" s="13"/>
      <c r="C1071" s="13" t="s">
        <v>36</v>
      </c>
      <c r="D1071" s="31"/>
      <c r="E1071" s="12"/>
      <c r="F1071" s="13"/>
      <c r="G1071" s="12"/>
      <c r="H1071" s="13"/>
      <c r="I1071" s="12"/>
      <c r="J1071" s="13"/>
      <c r="K1071" s="12"/>
      <c r="L1071" s="12"/>
      <c r="M1071" s="12"/>
      <c r="N1071" s="12"/>
      <c r="O1071" s="13"/>
      <c r="P1071" s="3"/>
      <c r="Q1071" s="13"/>
      <c r="R1071" s="12"/>
      <c r="S1071" s="13"/>
    </row>
    <row r="1072" spans="1:19" ht="21">
      <c r="A1072" s="8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3"/>
      <c r="Q1072" s="14"/>
      <c r="R1072" s="14"/>
      <c r="S1072" s="14"/>
    </row>
    <row r="1073" spans="1:19" ht="21">
      <c r="A1073" s="4">
        <v>3</v>
      </c>
      <c r="B1073" s="19" t="s">
        <v>135</v>
      </c>
      <c r="C1073" s="19" t="s">
        <v>136</v>
      </c>
      <c r="D1073" s="20">
        <v>190000</v>
      </c>
      <c r="E1073" s="4" t="s">
        <v>36</v>
      </c>
      <c r="F1073" s="4" t="s">
        <v>35</v>
      </c>
      <c r="G1073" s="4" t="s">
        <v>33</v>
      </c>
      <c r="H1073" s="4" t="s">
        <v>33</v>
      </c>
      <c r="I1073" s="4" t="s">
        <v>33</v>
      </c>
      <c r="J1073" s="4" t="s">
        <v>33</v>
      </c>
      <c r="K1073" s="4" t="s">
        <v>33</v>
      </c>
      <c r="L1073" s="4" t="s">
        <v>33</v>
      </c>
      <c r="M1073" s="4" t="s">
        <v>33</v>
      </c>
      <c r="N1073" s="4" t="s">
        <v>33</v>
      </c>
      <c r="O1073" s="4" t="s">
        <v>33</v>
      </c>
      <c r="P1073" s="3"/>
      <c r="Q1073" s="4" t="s">
        <v>33</v>
      </c>
      <c r="R1073" s="4" t="s">
        <v>33</v>
      </c>
      <c r="S1073" s="4" t="s">
        <v>33</v>
      </c>
    </row>
    <row r="1074" spans="1:19" ht="21">
      <c r="A1074" s="12"/>
      <c r="B1074" s="13"/>
      <c r="C1074" s="13" t="s">
        <v>137</v>
      </c>
      <c r="D1074" s="31"/>
      <c r="E1074" s="12"/>
      <c r="F1074" s="12" t="s">
        <v>260</v>
      </c>
      <c r="G1074" s="12"/>
      <c r="H1074" s="13"/>
      <c r="I1074" s="12"/>
      <c r="J1074" s="13"/>
      <c r="K1074" s="12"/>
      <c r="L1074" s="12"/>
      <c r="M1074" s="12"/>
      <c r="N1074" s="12"/>
      <c r="O1074" s="13"/>
      <c r="P1074" s="3"/>
      <c r="Q1074" s="13"/>
      <c r="R1074" s="12"/>
      <c r="S1074" s="13"/>
    </row>
    <row r="1075" spans="1:19" ht="21">
      <c r="A1075" s="12"/>
      <c r="B1075" s="13"/>
      <c r="C1075" s="13"/>
      <c r="D1075" s="31"/>
      <c r="E1075" s="12"/>
      <c r="F1075" s="12" t="s">
        <v>32</v>
      </c>
      <c r="G1075" s="12"/>
      <c r="H1075" s="13"/>
      <c r="I1075" s="12"/>
      <c r="J1075" s="13"/>
      <c r="K1075" s="12"/>
      <c r="L1075" s="12"/>
      <c r="M1075" s="12"/>
      <c r="N1075" s="12"/>
      <c r="O1075" s="13"/>
      <c r="P1075" s="3"/>
      <c r="Q1075" s="13"/>
      <c r="R1075" s="12"/>
      <c r="S1075" s="13"/>
    </row>
    <row r="1076" spans="1:19" ht="21">
      <c r="A1076" s="8"/>
      <c r="B1076" s="14"/>
      <c r="C1076" s="14"/>
      <c r="D1076" s="14"/>
      <c r="E1076" s="14"/>
      <c r="F1076" s="8" t="s">
        <v>95</v>
      </c>
      <c r="G1076" s="14"/>
      <c r="H1076" s="14"/>
      <c r="I1076" s="14"/>
      <c r="J1076" s="14"/>
      <c r="K1076" s="14"/>
      <c r="L1076" s="14"/>
      <c r="M1076" s="14"/>
      <c r="N1076" s="14"/>
      <c r="O1076" s="14"/>
      <c r="P1076" s="3"/>
      <c r="Q1076" s="14"/>
      <c r="R1076" s="14"/>
      <c r="S1076" s="14"/>
    </row>
    <row r="1077" spans="1:19" ht="21">
      <c r="A1077" s="4">
        <v>4</v>
      </c>
      <c r="B1077" s="19" t="s">
        <v>138</v>
      </c>
      <c r="C1077" s="19" t="s">
        <v>139</v>
      </c>
      <c r="D1077" s="20">
        <v>145000</v>
      </c>
      <c r="E1077" s="4" t="s">
        <v>36</v>
      </c>
      <c r="F1077" s="4" t="s">
        <v>35</v>
      </c>
      <c r="G1077" s="4" t="s">
        <v>33</v>
      </c>
      <c r="H1077" s="4" t="s">
        <v>33</v>
      </c>
      <c r="I1077" s="4" t="s">
        <v>33</v>
      </c>
      <c r="J1077" s="4" t="s">
        <v>33</v>
      </c>
      <c r="K1077" s="4" t="s">
        <v>33</v>
      </c>
      <c r="L1077" s="4" t="s">
        <v>33</v>
      </c>
      <c r="M1077" s="4" t="s">
        <v>33</v>
      </c>
      <c r="N1077" s="4" t="s">
        <v>33</v>
      </c>
      <c r="O1077" s="4" t="s">
        <v>33</v>
      </c>
      <c r="P1077" s="3"/>
      <c r="Q1077" s="4" t="s">
        <v>33</v>
      </c>
      <c r="R1077" s="4" t="s">
        <v>33</v>
      </c>
      <c r="S1077" s="4" t="s">
        <v>33</v>
      </c>
    </row>
    <row r="1078" spans="1:19" ht="21">
      <c r="A1078" s="12"/>
      <c r="B1078" s="13"/>
      <c r="C1078" s="13" t="s">
        <v>140</v>
      </c>
      <c r="D1078" s="31"/>
      <c r="E1078" s="12"/>
      <c r="F1078" s="12" t="s">
        <v>260</v>
      </c>
      <c r="G1078" s="12"/>
      <c r="H1078" s="13"/>
      <c r="I1078" s="12"/>
      <c r="J1078" s="13"/>
      <c r="K1078" s="12"/>
      <c r="L1078" s="12"/>
      <c r="M1078" s="12"/>
      <c r="N1078" s="12"/>
      <c r="O1078" s="13"/>
      <c r="P1078" s="3"/>
      <c r="Q1078" s="13"/>
      <c r="R1078" s="12"/>
      <c r="S1078" s="13"/>
    </row>
    <row r="1079" spans="1:19" ht="21">
      <c r="A1079" s="12"/>
      <c r="B1079" s="13"/>
      <c r="C1079" s="13" t="s">
        <v>141</v>
      </c>
      <c r="D1079" s="31"/>
      <c r="E1079" s="12"/>
      <c r="F1079" s="12" t="s">
        <v>32</v>
      </c>
      <c r="G1079" s="12"/>
      <c r="H1079" s="13"/>
      <c r="I1079" s="12"/>
      <c r="J1079" s="13"/>
      <c r="K1079" s="12"/>
      <c r="L1079" s="12"/>
      <c r="M1079" s="12"/>
      <c r="N1079" s="12"/>
      <c r="O1079" s="13"/>
      <c r="P1079" s="3"/>
      <c r="Q1079" s="13"/>
      <c r="R1079" s="12"/>
      <c r="S1079" s="13"/>
    </row>
    <row r="1080" spans="1:19" ht="21">
      <c r="A1080" s="8"/>
      <c r="B1080" s="14"/>
      <c r="C1080" s="14"/>
      <c r="D1080" s="14"/>
      <c r="E1080" s="14"/>
      <c r="F1080" s="8" t="s">
        <v>95</v>
      </c>
      <c r="G1080" s="14"/>
      <c r="H1080" s="14"/>
      <c r="I1080" s="14"/>
      <c r="J1080" s="14"/>
      <c r="K1080" s="14"/>
      <c r="L1080" s="14"/>
      <c r="M1080" s="14"/>
      <c r="N1080" s="14"/>
      <c r="O1080" s="14"/>
      <c r="P1080" s="3"/>
      <c r="Q1080" s="14"/>
      <c r="R1080" s="14"/>
      <c r="S1080" s="14"/>
    </row>
    <row r="1081" spans="1:19" ht="21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</row>
    <row r="1082" spans="1:19" ht="21">
      <c r="A1082" s="3"/>
      <c r="B1082" s="3"/>
      <c r="C1082" s="3"/>
      <c r="D1082" s="3"/>
      <c r="E1082" s="3">
        <v>54</v>
      </c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</row>
    <row r="1083" spans="1:19" ht="21">
      <c r="A1083" s="47" t="s">
        <v>9</v>
      </c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  <c r="O1083" s="47"/>
      <c r="P1083" s="47"/>
      <c r="Q1083" s="47"/>
      <c r="R1083" s="47"/>
      <c r="S1083" s="47"/>
    </row>
    <row r="1084" spans="1:19" ht="21">
      <c r="A1084" s="47" t="s">
        <v>201</v>
      </c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  <c r="O1084" s="47"/>
      <c r="P1084" s="47"/>
      <c r="Q1084" s="47"/>
      <c r="R1084" s="47"/>
      <c r="S1084" s="47"/>
    </row>
    <row r="1085" spans="1:19" ht="21">
      <c r="A1085" s="48" t="s">
        <v>2</v>
      </c>
      <c r="B1085" s="48"/>
      <c r="C1085" s="48"/>
      <c r="D1085" s="48"/>
      <c r="E1085" s="48"/>
      <c r="F1085" s="48"/>
      <c r="G1085" s="48"/>
      <c r="H1085" s="48"/>
      <c r="I1085" s="48"/>
      <c r="J1085" s="48"/>
      <c r="K1085" s="48"/>
      <c r="L1085" s="48"/>
      <c r="M1085" s="48"/>
      <c r="N1085" s="48"/>
      <c r="O1085" s="48"/>
      <c r="P1085" s="48"/>
      <c r="Q1085" s="48"/>
      <c r="R1085" s="48"/>
      <c r="S1085" s="48"/>
    </row>
    <row r="1086" spans="1:19" ht="21">
      <c r="A1086" s="4" t="s">
        <v>10</v>
      </c>
      <c r="B1086" s="4" t="s">
        <v>11</v>
      </c>
      <c r="C1086" s="4" t="s">
        <v>12</v>
      </c>
      <c r="D1086" s="4" t="s">
        <v>8</v>
      </c>
      <c r="E1086" s="4" t="s">
        <v>13</v>
      </c>
      <c r="F1086" s="4" t="s">
        <v>30</v>
      </c>
      <c r="G1086" s="54" t="s">
        <v>217</v>
      </c>
      <c r="H1086" s="55"/>
      <c r="I1086" s="56"/>
      <c r="J1086" s="49" t="s">
        <v>218</v>
      </c>
      <c r="K1086" s="50"/>
      <c r="L1086" s="50"/>
      <c r="M1086" s="50"/>
      <c r="N1086" s="50"/>
      <c r="O1086" s="50"/>
      <c r="P1086" s="50"/>
      <c r="Q1086" s="50"/>
      <c r="R1086" s="50"/>
      <c r="S1086" s="51"/>
    </row>
    <row r="1087" spans="1:19" ht="21">
      <c r="A1087" s="8"/>
      <c r="B1087" s="8"/>
      <c r="C1087" s="8"/>
      <c r="D1087" s="8"/>
      <c r="E1087" s="8" t="s">
        <v>14</v>
      </c>
      <c r="F1087" s="8" t="s">
        <v>14</v>
      </c>
      <c r="G1087" s="15" t="s">
        <v>15</v>
      </c>
      <c r="H1087" s="15" t="s">
        <v>16</v>
      </c>
      <c r="I1087" s="15" t="s">
        <v>17</v>
      </c>
      <c r="J1087" s="15" t="s">
        <v>18</v>
      </c>
      <c r="K1087" s="15" t="s">
        <v>19</v>
      </c>
      <c r="L1087" s="15" t="s">
        <v>20</v>
      </c>
      <c r="M1087" s="15" t="s">
        <v>21</v>
      </c>
      <c r="N1087" s="15" t="s">
        <v>22</v>
      </c>
      <c r="O1087" s="15" t="s">
        <v>23</v>
      </c>
      <c r="P1087" s="16"/>
      <c r="Q1087" s="17" t="s">
        <v>24</v>
      </c>
      <c r="R1087" s="17" t="s">
        <v>25</v>
      </c>
      <c r="S1087" s="18" t="s">
        <v>26</v>
      </c>
    </row>
    <row r="1088" spans="1:19" ht="21">
      <c r="A1088" s="4">
        <v>5</v>
      </c>
      <c r="B1088" s="19" t="s">
        <v>149</v>
      </c>
      <c r="C1088" s="19" t="s">
        <v>128</v>
      </c>
      <c r="D1088" s="20">
        <v>110000</v>
      </c>
      <c r="E1088" s="4" t="s">
        <v>36</v>
      </c>
      <c r="F1088" s="4" t="s">
        <v>35</v>
      </c>
      <c r="G1088" s="4" t="s">
        <v>33</v>
      </c>
      <c r="H1088" s="4" t="s">
        <v>33</v>
      </c>
      <c r="I1088" s="4" t="s">
        <v>33</v>
      </c>
      <c r="J1088" s="4" t="s">
        <v>33</v>
      </c>
      <c r="K1088" s="4" t="s">
        <v>33</v>
      </c>
      <c r="L1088" s="4" t="s">
        <v>33</v>
      </c>
      <c r="M1088" s="4" t="s">
        <v>33</v>
      </c>
      <c r="N1088" s="4" t="s">
        <v>33</v>
      </c>
      <c r="O1088" s="4" t="s">
        <v>33</v>
      </c>
      <c r="P1088" s="3"/>
      <c r="Q1088" s="4" t="s">
        <v>33</v>
      </c>
      <c r="R1088" s="4" t="s">
        <v>33</v>
      </c>
      <c r="S1088" s="4" t="s">
        <v>33</v>
      </c>
    </row>
    <row r="1089" spans="1:19" ht="21">
      <c r="A1089" s="12"/>
      <c r="B1089" s="13"/>
      <c r="C1089" s="13" t="s">
        <v>129</v>
      </c>
      <c r="D1089" s="31"/>
      <c r="E1089" s="12"/>
      <c r="F1089" s="12" t="s">
        <v>260</v>
      </c>
      <c r="G1089" s="12"/>
      <c r="H1089" s="13"/>
      <c r="I1089" s="12"/>
      <c r="J1089" s="13"/>
      <c r="K1089" s="12"/>
      <c r="L1089" s="12"/>
      <c r="M1089" s="12"/>
      <c r="N1089" s="12"/>
      <c r="O1089" s="13"/>
      <c r="P1089" s="3"/>
      <c r="Q1089" s="13"/>
      <c r="R1089" s="12"/>
      <c r="S1089" s="13"/>
    </row>
    <row r="1090" spans="1:19" ht="21">
      <c r="A1090" s="8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3"/>
      <c r="Q1090" s="14"/>
      <c r="R1090" s="14"/>
      <c r="S1090" s="14"/>
    </row>
    <row r="1091" spans="1:19" ht="21">
      <c r="A1091" s="4">
        <v>6</v>
      </c>
      <c r="B1091" s="19" t="s">
        <v>150</v>
      </c>
      <c r="C1091" s="19" t="s">
        <v>151</v>
      </c>
      <c r="D1091" s="20">
        <v>30000</v>
      </c>
      <c r="E1091" s="4" t="s">
        <v>36</v>
      </c>
      <c r="F1091" s="4" t="s">
        <v>35</v>
      </c>
      <c r="G1091" s="4" t="s">
        <v>33</v>
      </c>
      <c r="H1091" s="4" t="s">
        <v>33</v>
      </c>
      <c r="I1091" s="4" t="s">
        <v>33</v>
      </c>
      <c r="J1091" s="4" t="s">
        <v>33</v>
      </c>
      <c r="K1091" s="4" t="s">
        <v>33</v>
      </c>
      <c r="L1091" s="4" t="s">
        <v>33</v>
      </c>
      <c r="M1091" s="4" t="s">
        <v>33</v>
      </c>
      <c r="N1091" s="4" t="s">
        <v>33</v>
      </c>
      <c r="O1091" s="4" t="s">
        <v>33</v>
      </c>
      <c r="P1091" s="3"/>
      <c r="Q1091" s="4" t="s">
        <v>33</v>
      </c>
      <c r="R1091" s="4" t="s">
        <v>33</v>
      </c>
      <c r="S1091" s="4" t="s">
        <v>33</v>
      </c>
    </row>
    <row r="1092" spans="1:19" ht="21">
      <c r="A1092" s="12"/>
      <c r="B1092" s="13"/>
      <c r="C1092" s="13" t="s">
        <v>152</v>
      </c>
      <c r="D1092" s="31"/>
      <c r="E1092" s="12"/>
      <c r="F1092" s="12"/>
      <c r="G1092" s="12"/>
      <c r="H1092" s="13"/>
      <c r="I1092" s="12"/>
      <c r="J1092" s="13"/>
      <c r="K1092" s="12"/>
      <c r="L1092" s="12"/>
      <c r="M1092" s="12"/>
      <c r="N1092" s="12"/>
      <c r="O1092" s="13"/>
      <c r="P1092" s="3"/>
      <c r="Q1092" s="13"/>
      <c r="R1092" s="12"/>
      <c r="S1092" s="13"/>
    </row>
    <row r="1093" spans="1:19" ht="21">
      <c r="A1093" s="12"/>
      <c r="B1093" s="13"/>
      <c r="C1093" s="13" t="s">
        <v>153</v>
      </c>
      <c r="D1093" s="31"/>
      <c r="E1093" s="12"/>
      <c r="F1093" s="13"/>
      <c r="G1093" s="12"/>
      <c r="H1093" s="13"/>
      <c r="I1093" s="12"/>
      <c r="J1093" s="13"/>
      <c r="K1093" s="12"/>
      <c r="L1093" s="12"/>
      <c r="M1093" s="12"/>
      <c r="N1093" s="12"/>
      <c r="O1093" s="13"/>
      <c r="P1093" s="3"/>
      <c r="Q1093" s="13"/>
      <c r="R1093" s="12"/>
      <c r="S1093" s="13"/>
    </row>
    <row r="1094" spans="1:19" ht="21">
      <c r="A1094" s="8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3"/>
      <c r="Q1094" s="14"/>
      <c r="R1094" s="14"/>
      <c r="S1094" s="14"/>
    </row>
    <row r="1095" spans="1:19" ht="21">
      <c r="A1095" s="4">
        <v>7</v>
      </c>
      <c r="B1095" s="19" t="s">
        <v>154</v>
      </c>
      <c r="C1095" s="19" t="s">
        <v>155</v>
      </c>
      <c r="D1095" s="20">
        <v>130000</v>
      </c>
      <c r="E1095" s="4" t="s">
        <v>36</v>
      </c>
      <c r="F1095" s="4" t="s">
        <v>35</v>
      </c>
      <c r="G1095" s="4" t="s">
        <v>33</v>
      </c>
      <c r="H1095" s="4" t="s">
        <v>33</v>
      </c>
      <c r="I1095" s="4" t="s">
        <v>33</v>
      </c>
      <c r="J1095" s="4" t="s">
        <v>33</v>
      </c>
      <c r="K1095" s="4" t="s">
        <v>33</v>
      </c>
      <c r="L1095" s="4" t="s">
        <v>33</v>
      </c>
      <c r="M1095" s="4" t="s">
        <v>33</v>
      </c>
      <c r="N1095" s="4" t="s">
        <v>33</v>
      </c>
      <c r="O1095" s="4" t="s">
        <v>33</v>
      </c>
      <c r="P1095" s="3"/>
      <c r="Q1095" s="4" t="s">
        <v>33</v>
      </c>
      <c r="R1095" s="4" t="s">
        <v>33</v>
      </c>
      <c r="S1095" s="4" t="s">
        <v>33</v>
      </c>
    </row>
    <row r="1096" spans="1:19" ht="21">
      <c r="A1096" s="12"/>
      <c r="B1096" s="13"/>
      <c r="C1096" s="13" t="s">
        <v>156</v>
      </c>
      <c r="D1096" s="31"/>
      <c r="E1096" s="12"/>
      <c r="F1096" s="12" t="s">
        <v>32</v>
      </c>
      <c r="G1096" s="12"/>
      <c r="H1096" s="13"/>
      <c r="I1096" s="12"/>
      <c r="J1096" s="13"/>
      <c r="K1096" s="12"/>
      <c r="L1096" s="12"/>
      <c r="M1096" s="12"/>
      <c r="N1096" s="12"/>
      <c r="O1096" s="13"/>
      <c r="P1096" s="3"/>
      <c r="Q1096" s="13"/>
      <c r="R1096" s="12"/>
      <c r="S1096" s="13"/>
    </row>
    <row r="1097" spans="1:19" ht="21">
      <c r="A1097" s="12"/>
      <c r="B1097" s="13"/>
      <c r="C1097" s="13" t="s">
        <v>157</v>
      </c>
      <c r="D1097" s="31"/>
      <c r="E1097" s="12"/>
      <c r="F1097" s="12"/>
      <c r="G1097" s="12"/>
      <c r="H1097" s="13"/>
      <c r="I1097" s="12"/>
      <c r="J1097" s="13"/>
      <c r="K1097" s="12"/>
      <c r="L1097" s="12"/>
      <c r="M1097" s="12"/>
      <c r="N1097" s="12"/>
      <c r="O1097" s="13"/>
      <c r="P1097" s="3"/>
      <c r="Q1097" s="13"/>
      <c r="R1097" s="12"/>
      <c r="S1097" s="13"/>
    </row>
    <row r="1098" spans="1:19" ht="21">
      <c r="A1098" s="8"/>
      <c r="B1098" s="14"/>
      <c r="C1098" s="14" t="s">
        <v>158</v>
      </c>
      <c r="D1098" s="14"/>
      <c r="E1098" s="14"/>
      <c r="F1098" s="8"/>
      <c r="G1098" s="14"/>
      <c r="H1098" s="14"/>
      <c r="I1098" s="14"/>
      <c r="J1098" s="14"/>
      <c r="K1098" s="14"/>
      <c r="L1098" s="14"/>
      <c r="M1098" s="14"/>
      <c r="N1098" s="14"/>
      <c r="O1098" s="14"/>
      <c r="P1098" s="3"/>
      <c r="Q1098" s="14"/>
      <c r="R1098" s="14"/>
      <c r="S1098" s="14"/>
    </row>
    <row r="1099" spans="1:19" ht="21">
      <c r="A1099" s="4">
        <v>8</v>
      </c>
      <c r="B1099" s="19" t="s">
        <v>436</v>
      </c>
      <c r="C1099" s="19" t="s">
        <v>159</v>
      </c>
      <c r="D1099" s="20">
        <f>50000+50000</f>
        <v>100000</v>
      </c>
      <c r="E1099" s="4" t="s">
        <v>36</v>
      </c>
      <c r="F1099" s="4" t="s">
        <v>35</v>
      </c>
      <c r="G1099" s="4" t="s">
        <v>33</v>
      </c>
      <c r="H1099" s="4" t="s">
        <v>33</v>
      </c>
      <c r="I1099" s="4" t="s">
        <v>33</v>
      </c>
      <c r="J1099" s="4" t="s">
        <v>33</v>
      </c>
      <c r="K1099" s="4" t="s">
        <v>33</v>
      </c>
      <c r="L1099" s="4" t="s">
        <v>33</v>
      </c>
      <c r="M1099" s="4" t="s">
        <v>33</v>
      </c>
      <c r="N1099" s="4" t="s">
        <v>33</v>
      </c>
      <c r="O1099" s="4" t="s">
        <v>33</v>
      </c>
      <c r="P1099" s="3"/>
      <c r="Q1099" s="4" t="s">
        <v>33</v>
      </c>
      <c r="R1099" s="4" t="s">
        <v>33</v>
      </c>
      <c r="S1099" s="4" t="s">
        <v>33</v>
      </c>
    </row>
    <row r="1100" spans="1:19" ht="21">
      <c r="A1100" s="12"/>
      <c r="B1100" s="13" t="s">
        <v>437</v>
      </c>
      <c r="C1100" s="13" t="s">
        <v>160</v>
      </c>
      <c r="D1100" s="31"/>
      <c r="E1100" s="12"/>
      <c r="F1100" s="12" t="s">
        <v>260</v>
      </c>
      <c r="G1100" s="12"/>
      <c r="H1100" s="13"/>
      <c r="I1100" s="12"/>
      <c r="J1100" s="13"/>
      <c r="K1100" s="12"/>
      <c r="L1100" s="12"/>
      <c r="M1100" s="12"/>
      <c r="N1100" s="12"/>
      <c r="O1100" s="13"/>
      <c r="P1100" s="3"/>
      <c r="Q1100" s="13"/>
      <c r="R1100" s="12"/>
      <c r="S1100" s="13"/>
    </row>
    <row r="1101" spans="1:19" ht="21">
      <c r="A1101" s="8"/>
      <c r="B1101" s="14"/>
      <c r="C1101" s="14"/>
      <c r="D1101" s="14"/>
      <c r="E1101" s="14"/>
      <c r="F1101" s="8"/>
      <c r="G1101" s="14"/>
      <c r="H1101" s="14"/>
      <c r="I1101" s="14"/>
      <c r="J1101" s="14"/>
      <c r="K1101" s="14"/>
      <c r="L1101" s="14"/>
      <c r="M1101" s="14"/>
      <c r="N1101" s="14"/>
      <c r="O1101" s="14"/>
      <c r="P1101" s="3"/>
      <c r="Q1101" s="14"/>
      <c r="R1101" s="14"/>
      <c r="S1101" s="14"/>
    </row>
    <row r="1102" spans="1:19" ht="21">
      <c r="A1102" s="3"/>
      <c r="B1102" s="3"/>
      <c r="C1102" s="3"/>
      <c r="D1102" s="3"/>
      <c r="E1102" s="3">
        <v>55</v>
      </c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</row>
    <row r="1103" spans="1:19" ht="21">
      <c r="A1103" s="47" t="s">
        <v>9</v>
      </c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  <c r="S1103" s="47"/>
    </row>
    <row r="1104" spans="1:19" ht="21">
      <c r="A1104" s="47" t="s">
        <v>201</v>
      </c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  <c r="O1104" s="47"/>
      <c r="P1104" s="47"/>
      <c r="Q1104" s="47"/>
      <c r="R1104" s="47"/>
      <c r="S1104" s="47"/>
    </row>
    <row r="1105" spans="1:19" ht="21">
      <c r="A1105" s="48" t="s">
        <v>2</v>
      </c>
      <c r="B1105" s="48"/>
      <c r="C1105" s="48"/>
      <c r="D1105" s="48"/>
      <c r="E1105" s="48"/>
      <c r="F1105" s="48"/>
      <c r="G1105" s="48"/>
      <c r="H1105" s="48"/>
      <c r="I1105" s="48"/>
      <c r="J1105" s="48"/>
      <c r="K1105" s="48"/>
      <c r="L1105" s="48"/>
      <c r="M1105" s="48"/>
      <c r="N1105" s="48"/>
      <c r="O1105" s="48"/>
      <c r="P1105" s="48"/>
      <c r="Q1105" s="48"/>
      <c r="R1105" s="48"/>
      <c r="S1105" s="48"/>
    </row>
    <row r="1106" spans="1:19" ht="21">
      <c r="A1106" s="4" t="s">
        <v>10</v>
      </c>
      <c r="B1106" s="4" t="s">
        <v>11</v>
      </c>
      <c r="C1106" s="4" t="s">
        <v>12</v>
      </c>
      <c r="D1106" s="4" t="s">
        <v>8</v>
      </c>
      <c r="E1106" s="4" t="s">
        <v>13</v>
      </c>
      <c r="F1106" s="4" t="s">
        <v>30</v>
      </c>
      <c r="G1106" s="54" t="s">
        <v>217</v>
      </c>
      <c r="H1106" s="55"/>
      <c r="I1106" s="56"/>
      <c r="J1106" s="49" t="s">
        <v>218</v>
      </c>
      <c r="K1106" s="50"/>
      <c r="L1106" s="50"/>
      <c r="M1106" s="50"/>
      <c r="N1106" s="50"/>
      <c r="O1106" s="50"/>
      <c r="P1106" s="50"/>
      <c r="Q1106" s="50"/>
      <c r="R1106" s="50"/>
      <c r="S1106" s="51"/>
    </row>
    <row r="1107" spans="1:19" ht="21">
      <c r="A1107" s="8"/>
      <c r="B1107" s="8"/>
      <c r="C1107" s="8"/>
      <c r="D1107" s="8"/>
      <c r="E1107" s="8" t="s">
        <v>14</v>
      </c>
      <c r="F1107" s="8" t="s">
        <v>14</v>
      </c>
      <c r="G1107" s="15" t="s">
        <v>15</v>
      </c>
      <c r="H1107" s="15" t="s">
        <v>16</v>
      </c>
      <c r="I1107" s="15" t="s">
        <v>17</v>
      </c>
      <c r="J1107" s="15" t="s">
        <v>18</v>
      </c>
      <c r="K1107" s="15" t="s">
        <v>19</v>
      </c>
      <c r="L1107" s="15" t="s">
        <v>20</v>
      </c>
      <c r="M1107" s="15" t="s">
        <v>21</v>
      </c>
      <c r="N1107" s="15" t="s">
        <v>22</v>
      </c>
      <c r="O1107" s="15" t="s">
        <v>23</v>
      </c>
      <c r="P1107" s="16"/>
      <c r="Q1107" s="17" t="s">
        <v>24</v>
      </c>
      <c r="R1107" s="17" t="s">
        <v>25</v>
      </c>
      <c r="S1107" s="18" t="s">
        <v>26</v>
      </c>
    </row>
    <row r="1108" spans="1:19" ht="21">
      <c r="A1108" s="4">
        <v>9</v>
      </c>
      <c r="B1108" s="19" t="s">
        <v>438</v>
      </c>
      <c r="C1108" s="19" t="s">
        <v>161</v>
      </c>
      <c r="D1108" s="20">
        <f>130000+100000</f>
        <v>230000</v>
      </c>
      <c r="E1108" s="4" t="s">
        <v>36</v>
      </c>
      <c r="F1108" s="4" t="s">
        <v>35</v>
      </c>
      <c r="G1108" s="4" t="s">
        <v>33</v>
      </c>
      <c r="H1108" s="4" t="s">
        <v>33</v>
      </c>
      <c r="I1108" s="4" t="s">
        <v>33</v>
      </c>
      <c r="J1108" s="4" t="s">
        <v>33</v>
      </c>
      <c r="K1108" s="4" t="s">
        <v>33</v>
      </c>
      <c r="L1108" s="4" t="s">
        <v>33</v>
      </c>
      <c r="M1108" s="4" t="s">
        <v>33</v>
      </c>
      <c r="N1108" s="4" t="s">
        <v>33</v>
      </c>
      <c r="O1108" s="4" t="s">
        <v>33</v>
      </c>
      <c r="P1108" s="3"/>
      <c r="Q1108" s="4" t="s">
        <v>33</v>
      </c>
      <c r="R1108" s="4" t="s">
        <v>33</v>
      </c>
      <c r="S1108" s="4" t="s">
        <v>33</v>
      </c>
    </row>
    <row r="1109" spans="1:19" ht="21">
      <c r="A1109" s="12"/>
      <c r="B1109" s="13" t="s">
        <v>439</v>
      </c>
      <c r="C1109" s="13" t="s">
        <v>162</v>
      </c>
      <c r="D1109" s="31"/>
      <c r="E1109" s="12"/>
      <c r="F1109" s="12" t="s">
        <v>260</v>
      </c>
      <c r="G1109" s="12"/>
      <c r="H1109" s="13"/>
      <c r="I1109" s="12"/>
      <c r="J1109" s="13"/>
      <c r="K1109" s="12"/>
      <c r="L1109" s="12"/>
      <c r="M1109" s="12"/>
      <c r="N1109" s="12"/>
      <c r="O1109" s="13"/>
      <c r="P1109" s="3"/>
      <c r="Q1109" s="13"/>
      <c r="R1109" s="12"/>
      <c r="S1109" s="13"/>
    </row>
    <row r="1110" spans="1:19" ht="21">
      <c r="A1110" s="8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3"/>
      <c r="Q1110" s="14"/>
      <c r="R1110" s="14"/>
      <c r="S1110" s="14"/>
    </row>
    <row r="1111" spans="1:19" ht="21">
      <c r="A1111" s="4">
        <v>10</v>
      </c>
      <c r="B1111" s="19" t="s">
        <v>440</v>
      </c>
      <c r="C1111" s="19" t="s">
        <v>163</v>
      </c>
      <c r="D1111" s="20">
        <f>50000+20000+20000</f>
        <v>90000</v>
      </c>
      <c r="E1111" s="4" t="s">
        <v>36</v>
      </c>
      <c r="F1111" s="4" t="s">
        <v>35</v>
      </c>
      <c r="G1111" s="4" t="s">
        <v>33</v>
      </c>
      <c r="H1111" s="4" t="s">
        <v>33</v>
      </c>
      <c r="I1111" s="4" t="s">
        <v>33</v>
      </c>
      <c r="J1111" s="4" t="s">
        <v>33</v>
      </c>
      <c r="K1111" s="4" t="s">
        <v>33</v>
      </c>
      <c r="L1111" s="4" t="s">
        <v>33</v>
      </c>
      <c r="M1111" s="4" t="s">
        <v>33</v>
      </c>
      <c r="N1111" s="4" t="s">
        <v>33</v>
      </c>
      <c r="O1111" s="4" t="s">
        <v>33</v>
      </c>
      <c r="P1111" s="3"/>
      <c r="Q1111" s="4" t="s">
        <v>33</v>
      </c>
      <c r="R1111" s="4" t="s">
        <v>33</v>
      </c>
      <c r="S1111" s="4" t="s">
        <v>33</v>
      </c>
    </row>
    <row r="1112" spans="1:19" ht="21">
      <c r="A1112" s="12"/>
      <c r="B1112" s="13" t="s">
        <v>441</v>
      </c>
      <c r="C1112" s="13" t="s">
        <v>164</v>
      </c>
      <c r="D1112" s="31"/>
      <c r="E1112" s="12"/>
      <c r="F1112" s="12" t="s">
        <v>95</v>
      </c>
      <c r="G1112" s="12"/>
      <c r="H1112" s="13"/>
      <c r="I1112" s="12"/>
      <c r="J1112" s="13"/>
      <c r="K1112" s="12"/>
      <c r="L1112" s="12"/>
      <c r="M1112" s="12"/>
      <c r="N1112" s="12"/>
      <c r="O1112" s="13"/>
      <c r="P1112" s="3"/>
      <c r="Q1112" s="13"/>
      <c r="R1112" s="12"/>
      <c r="S1112" s="13"/>
    </row>
    <row r="1113" spans="1:19" ht="21">
      <c r="A1113" s="12"/>
      <c r="B1113" s="13"/>
      <c r="C1113" s="13" t="s">
        <v>165</v>
      </c>
      <c r="D1113" s="31"/>
      <c r="E1113" s="12"/>
      <c r="F1113" s="12" t="s">
        <v>260</v>
      </c>
      <c r="G1113" s="12"/>
      <c r="H1113" s="13"/>
      <c r="I1113" s="12"/>
      <c r="J1113" s="13"/>
      <c r="K1113" s="12"/>
      <c r="L1113" s="12"/>
      <c r="M1113" s="12"/>
      <c r="N1113" s="12"/>
      <c r="O1113" s="13"/>
      <c r="P1113" s="3"/>
      <c r="Q1113" s="13"/>
      <c r="R1113" s="12"/>
      <c r="S1113" s="13"/>
    </row>
    <row r="1114" spans="1:19" ht="21">
      <c r="A1114" s="8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3"/>
      <c r="Q1114" s="14"/>
      <c r="R1114" s="14"/>
      <c r="S1114" s="14"/>
    </row>
    <row r="1115" spans="1:19" ht="21">
      <c r="A1115" s="4">
        <v>11</v>
      </c>
      <c r="B1115" s="19" t="s">
        <v>166</v>
      </c>
      <c r="C1115" s="19" t="s">
        <v>167</v>
      </c>
      <c r="D1115" s="20">
        <f>25000+30000+10000+20000</f>
        <v>85000</v>
      </c>
      <c r="E1115" s="4" t="s">
        <v>36</v>
      </c>
      <c r="F1115" s="4" t="s">
        <v>35</v>
      </c>
      <c r="G1115" s="4" t="s">
        <v>33</v>
      </c>
      <c r="H1115" s="4" t="s">
        <v>33</v>
      </c>
      <c r="I1115" s="4" t="s">
        <v>33</v>
      </c>
      <c r="J1115" s="4" t="s">
        <v>33</v>
      </c>
      <c r="K1115" s="4" t="s">
        <v>33</v>
      </c>
      <c r="L1115" s="4" t="s">
        <v>33</v>
      </c>
      <c r="M1115" s="4" t="s">
        <v>33</v>
      </c>
      <c r="N1115" s="4" t="s">
        <v>33</v>
      </c>
      <c r="O1115" s="4" t="s">
        <v>33</v>
      </c>
      <c r="P1115" s="3"/>
      <c r="Q1115" s="4" t="s">
        <v>33</v>
      </c>
      <c r="R1115" s="4" t="s">
        <v>33</v>
      </c>
      <c r="S1115" s="4" t="s">
        <v>33</v>
      </c>
    </row>
    <row r="1116" spans="1:19" ht="21">
      <c r="A1116" s="12"/>
      <c r="B1116" s="13"/>
      <c r="C1116" s="13" t="s">
        <v>168</v>
      </c>
      <c r="D1116" s="31"/>
      <c r="E1116" s="12"/>
      <c r="F1116" s="12" t="s">
        <v>32</v>
      </c>
      <c r="G1116" s="12"/>
      <c r="H1116" s="13"/>
      <c r="I1116" s="12"/>
      <c r="J1116" s="13"/>
      <c r="K1116" s="12"/>
      <c r="L1116" s="12"/>
      <c r="M1116" s="12"/>
      <c r="N1116" s="12"/>
      <c r="O1116" s="13"/>
      <c r="P1116" s="3"/>
      <c r="Q1116" s="13"/>
      <c r="R1116" s="12"/>
      <c r="S1116" s="13"/>
    </row>
    <row r="1117" spans="1:19" ht="21">
      <c r="A1117" s="12"/>
      <c r="B1117" s="13"/>
      <c r="C1117" s="13" t="s">
        <v>169</v>
      </c>
      <c r="D1117" s="31"/>
      <c r="E1117" s="12"/>
      <c r="F1117" s="12" t="s">
        <v>95</v>
      </c>
      <c r="G1117" s="12"/>
      <c r="H1117" s="13"/>
      <c r="I1117" s="12"/>
      <c r="J1117" s="13"/>
      <c r="K1117" s="12"/>
      <c r="L1117" s="12"/>
      <c r="M1117" s="12"/>
      <c r="N1117" s="12"/>
      <c r="O1117" s="13"/>
      <c r="P1117" s="3"/>
      <c r="Q1117" s="13"/>
      <c r="R1117" s="12"/>
      <c r="S1117" s="13"/>
    </row>
    <row r="1118" spans="1:19" ht="21">
      <c r="A1118" s="8"/>
      <c r="B1118" s="14"/>
      <c r="C1118" s="14"/>
      <c r="D1118" s="14"/>
      <c r="E1118" s="14"/>
      <c r="F1118" s="12" t="s">
        <v>260</v>
      </c>
      <c r="G1118" s="14"/>
      <c r="H1118" s="14"/>
      <c r="I1118" s="14"/>
      <c r="J1118" s="14"/>
      <c r="K1118" s="14"/>
      <c r="L1118" s="14"/>
      <c r="M1118" s="14"/>
      <c r="N1118" s="14"/>
      <c r="O1118" s="14"/>
      <c r="P1118" s="3"/>
      <c r="Q1118" s="14"/>
      <c r="R1118" s="14"/>
      <c r="S1118" s="14"/>
    </row>
    <row r="1119" spans="1:19" ht="21">
      <c r="A1119" s="4">
        <v>12</v>
      </c>
      <c r="B1119" s="19" t="s">
        <v>170</v>
      </c>
      <c r="C1119" s="19" t="s">
        <v>171</v>
      </c>
      <c r="D1119" s="20">
        <v>110000</v>
      </c>
      <c r="E1119" s="4" t="s">
        <v>36</v>
      </c>
      <c r="F1119" s="4" t="s">
        <v>260</v>
      </c>
      <c r="G1119" s="4" t="s">
        <v>33</v>
      </c>
      <c r="H1119" s="4" t="s">
        <v>33</v>
      </c>
      <c r="I1119" s="4" t="s">
        <v>33</v>
      </c>
      <c r="J1119" s="4" t="s">
        <v>33</v>
      </c>
      <c r="K1119" s="4" t="s">
        <v>33</v>
      </c>
      <c r="L1119" s="4" t="s">
        <v>33</v>
      </c>
      <c r="M1119" s="4" t="s">
        <v>33</v>
      </c>
      <c r="N1119" s="4" t="s">
        <v>33</v>
      </c>
      <c r="O1119" s="4" t="s">
        <v>33</v>
      </c>
      <c r="P1119" s="3"/>
      <c r="Q1119" s="4" t="s">
        <v>33</v>
      </c>
      <c r="R1119" s="4" t="s">
        <v>33</v>
      </c>
      <c r="S1119" s="4" t="s">
        <v>33</v>
      </c>
    </row>
    <row r="1120" spans="1:19" ht="21">
      <c r="A1120" s="12"/>
      <c r="B1120" s="13"/>
      <c r="C1120" s="13" t="s">
        <v>172</v>
      </c>
      <c r="D1120" s="31"/>
      <c r="E1120" s="12"/>
      <c r="F1120" s="12"/>
      <c r="G1120" s="12"/>
      <c r="H1120" s="13"/>
      <c r="I1120" s="12"/>
      <c r="J1120" s="13"/>
      <c r="K1120" s="12"/>
      <c r="L1120" s="12"/>
      <c r="M1120" s="12"/>
      <c r="N1120" s="12"/>
      <c r="O1120" s="13"/>
      <c r="P1120" s="3"/>
      <c r="Q1120" s="13"/>
      <c r="R1120" s="12"/>
      <c r="S1120" s="13"/>
    </row>
    <row r="1121" spans="1:19" ht="21">
      <c r="A1121" s="12"/>
      <c r="B1121" s="13"/>
      <c r="C1121" s="13"/>
      <c r="D1121" s="31"/>
      <c r="E1121" s="12"/>
      <c r="F1121" s="12"/>
      <c r="G1121" s="12"/>
      <c r="H1121" s="13"/>
      <c r="I1121" s="12"/>
      <c r="J1121" s="13"/>
      <c r="K1121" s="12"/>
      <c r="L1121" s="12"/>
      <c r="M1121" s="12"/>
      <c r="N1121" s="12"/>
      <c r="O1121" s="13"/>
      <c r="P1121" s="3"/>
      <c r="Q1121" s="13"/>
      <c r="R1121" s="12"/>
      <c r="S1121" s="13"/>
    </row>
    <row r="1122" spans="1:19" ht="21">
      <c r="A1122" s="8"/>
      <c r="B1122" s="14"/>
      <c r="C1122" s="14"/>
      <c r="D1122" s="14"/>
      <c r="E1122" s="14"/>
      <c r="F1122" s="8"/>
      <c r="G1122" s="14"/>
      <c r="H1122" s="14"/>
      <c r="I1122" s="14"/>
      <c r="J1122" s="14"/>
      <c r="K1122" s="14"/>
      <c r="L1122" s="14"/>
      <c r="M1122" s="14"/>
      <c r="N1122" s="14"/>
      <c r="O1122" s="14"/>
      <c r="P1122" s="3"/>
      <c r="Q1122" s="14"/>
      <c r="R1122" s="14"/>
      <c r="S1122" s="14"/>
    </row>
    <row r="1123" spans="1:19" ht="21">
      <c r="A1123" s="3"/>
      <c r="B1123" s="3"/>
      <c r="C1123" s="3"/>
      <c r="D1123" s="3"/>
      <c r="E1123" s="3">
        <v>56</v>
      </c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</row>
    <row r="1124" spans="1:19" ht="21">
      <c r="A1124" s="47" t="s">
        <v>9</v>
      </c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47"/>
      <c r="M1124" s="47"/>
      <c r="N1124" s="47"/>
      <c r="O1124" s="47"/>
      <c r="P1124" s="47"/>
      <c r="Q1124" s="47"/>
      <c r="R1124" s="47"/>
      <c r="S1124" s="47"/>
    </row>
    <row r="1125" spans="1:19" ht="21">
      <c r="A1125" s="47" t="s">
        <v>201</v>
      </c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47"/>
      <c r="M1125" s="47"/>
      <c r="N1125" s="47"/>
      <c r="O1125" s="47"/>
      <c r="P1125" s="47"/>
      <c r="Q1125" s="47"/>
      <c r="R1125" s="47"/>
      <c r="S1125" s="47"/>
    </row>
    <row r="1126" spans="1:19" ht="21">
      <c r="A1126" s="48" t="s">
        <v>2</v>
      </c>
      <c r="B1126" s="48"/>
      <c r="C1126" s="48"/>
      <c r="D1126" s="48"/>
      <c r="E1126" s="48"/>
      <c r="F1126" s="48"/>
      <c r="G1126" s="48"/>
      <c r="H1126" s="48"/>
      <c r="I1126" s="48"/>
      <c r="J1126" s="48"/>
      <c r="K1126" s="48"/>
      <c r="L1126" s="48"/>
      <c r="M1126" s="48"/>
      <c r="N1126" s="48"/>
      <c r="O1126" s="48"/>
      <c r="P1126" s="48"/>
      <c r="Q1126" s="48"/>
      <c r="R1126" s="48"/>
      <c r="S1126" s="48"/>
    </row>
    <row r="1127" spans="1:19" ht="21">
      <c r="A1127" s="4" t="s">
        <v>10</v>
      </c>
      <c r="B1127" s="4" t="s">
        <v>11</v>
      </c>
      <c r="C1127" s="4" t="s">
        <v>12</v>
      </c>
      <c r="D1127" s="4" t="s">
        <v>8</v>
      </c>
      <c r="E1127" s="4" t="s">
        <v>13</v>
      </c>
      <c r="F1127" s="4" t="s">
        <v>30</v>
      </c>
      <c r="G1127" s="54" t="s">
        <v>217</v>
      </c>
      <c r="H1127" s="55"/>
      <c r="I1127" s="56"/>
      <c r="J1127" s="49" t="s">
        <v>218</v>
      </c>
      <c r="K1127" s="50"/>
      <c r="L1127" s="50"/>
      <c r="M1127" s="50"/>
      <c r="N1127" s="50"/>
      <c r="O1127" s="50"/>
      <c r="P1127" s="50"/>
      <c r="Q1127" s="50"/>
      <c r="R1127" s="50"/>
      <c r="S1127" s="51"/>
    </row>
    <row r="1128" spans="1:19" ht="21">
      <c r="A1128" s="8"/>
      <c r="B1128" s="8"/>
      <c r="C1128" s="8"/>
      <c r="D1128" s="8"/>
      <c r="E1128" s="8" t="s">
        <v>14</v>
      </c>
      <c r="F1128" s="8" t="s">
        <v>14</v>
      </c>
      <c r="G1128" s="15" t="s">
        <v>15</v>
      </c>
      <c r="H1128" s="15" t="s">
        <v>16</v>
      </c>
      <c r="I1128" s="15" t="s">
        <v>17</v>
      </c>
      <c r="J1128" s="15" t="s">
        <v>18</v>
      </c>
      <c r="K1128" s="15" t="s">
        <v>19</v>
      </c>
      <c r="L1128" s="15" t="s">
        <v>20</v>
      </c>
      <c r="M1128" s="15" t="s">
        <v>21</v>
      </c>
      <c r="N1128" s="15" t="s">
        <v>22</v>
      </c>
      <c r="O1128" s="15" t="s">
        <v>23</v>
      </c>
      <c r="P1128" s="16"/>
      <c r="Q1128" s="17" t="s">
        <v>24</v>
      </c>
      <c r="R1128" s="17" t="s">
        <v>25</v>
      </c>
      <c r="S1128" s="18" t="s">
        <v>26</v>
      </c>
    </row>
    <row r="1129" spans="1:19" ht="21">
      <c r="A1129" s="4">
        <v>13</v>
      </c>
      <c r="B1129" s="19" t="s">
        <v>173</v>
      </c>
      <c r="C1129" s="19" t="s">
        <v>174</v>
      </c>
      <c r="D1129" s="20">
        <v>10000</v>
      </c>
      <c r="E1129" s="4" t="s">
        <v>36</v>
      </c>
      <c r="F1129" s="12" t="s">
        <v>260</v>
      </c>
      <c r="G1129" s="4" t="s">
        <v>33</v>
      </c>
      <c r="H1129" s="4" t="s">
        <v>33</v>
      </c>
      <c r="I1129" s="4" t="s">
        <v>33</v>
      </c>
      <c r="J1129" s="4" t="s">
        <v>33</v>
      </c>
      <c r="K1129" s="4" t="s">
        <v>33</v>
      </c>
      <c r="L1129" s="4" t="s">
        <v>33</v>
      </c>
      <c r="M1129" s="4" t="s">
        <v>33</v>
      </c>
      <c r="N1129" s="4" t="s">
        <v>33</v>
      </c>
      <c r="O1129" s="4" t="s">
        <v>33</v>
      </c>
      <c r="P1129" s="3"/>
      <c r="Q1129" s="4" t="s">
        <v>33</v>
      </c>
      <c r="R1129" s="4" t="s">
        <v>33</v>
      </c>
      <c r="S1129" s="4" t="s">
        <v>33</v>
      </c>
    </row>
    <row r="1130" spans="1:19" ht="21">
      <c r="A1130" s="12"/>
      <c r="B1130" s="13"/>
      <c r="C1130" s="13" t="s">
        <v>175</v>
      </c>
      <c r="D1130" s="31"/>
      <c r="E1130" s="12"/>
      <c r="F1130" s="12"/>
      <c r="G1130" s="12"/>
      <c r="H1130" s="13"/>
      <c r="I1130" s="12"/>
      <c r="J1130" s="13"/>
      <c r="K1130" s="12"/>
      <c r="L1130" s="12"/>
      <c r="M1130" s="12"/>
      <c r="N1130" s="12"/>
      <c r="O1130" s="13"/>
      <c r="P1130" s="3"/>
      <c r="Q1130" s="13"/>
      <c r="R1130" s="12"/>
      <c r="S1130" s="13"/>
    </row>
    <row r="1131" spans="1:19" ht="21">
      <c r="A1131" s="8"/>
      <c r="B1131" s="14"/>
      <c r="C1131" s="14" t="s">
        <v>158</v>
      </c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3"/>
      <c r="Q1131" s="14"/>
      <c r="R1131" s="14"/>
      <c r="S1131" s="14"/>
    </row>
    <row r="1132" spans="1:19" ht="21">
      <c r="A1132" s="4">
        <v>14</v>
      </c>
      <c r="B1132" s="19" t="s">
        <v>285</v>
      </c>
      <c r="C1132" s="19" t="s">
        <v>286</v>
      </c>
      <c r="D1132" s="20">
        <v>30000</v>
      </c>
      <c r="E1132" s="4" t="s">
        <v>36</v>
      </c>
      <c r="F1132" s="4" t="s">
        <v>35</v>
      </c>
      <c r="G1132" s="4" t="s">
        <v>33</v>
      </c>
      <c r="H1132" s="4" t="s">
        <v>33</v>
      </c>
      <c r="I1132" s="4" t="s">
        <v>33</v>
      </c>
      <c r="J1132" s="4" t="s">
        <v>33</v>
      </c>
      <c r="K1132" s="4" t="s">
        <v>33</v>
      </c>
      <c r="L1132" s="4" t="s">
        <v>33</v>
      </c>
      <c r="M1132" s="4" t="s">
        <v>33</v>
      </c>
      <c r="N1132" s="4" t="s">
        <v>33</v>
      </c>
      <c r="O1132" s="4" t="s">
        <v>33</v>
      </c>
      <c r="P1132" s="3"/>
      <c r="Q1132" s="4" t="s">
        <v>33</v>
      </c>
      <c r="R1132" s="4" t="s">
        <v>33</v>
      </c>
      <c r="S1132" s="4" t="s">
        <v>33</v>
      </c>
    </row>
    <row r="1133" spans="1:19" ht="21">
      <c r="A1133" s="12"/>
      <c r="B1133" s="13"/>
      <c r="C1133" s="13" t="s">
        <v>287</v>
      </c>
      <c r="D1133" s="31"/>
      <c r="E1133" s="12"/>
      <c r="F1133" s="12"/>
      <c r="G1133" s="12"/>
      <c r="H1133" s="13"/>
      <c r="I1133" s="12"/>
      <c r="J1133" s="13"/>
      <c r="K1133" s="12"/>
      <c r="L1133" s="12"/>
      <c r="M1133" s="12"/>
      <c r="N1133" s="12"/>
      <c r="O1133" s="13"/>
      <c r="P1133" s="3"/>
      <c r="Q1133" s="13"/>
      <c r="R1133" s="12"/>
      <c r="S1133" s="13"/>
    </row>
    <row r="1134" spans="1:19" ht="21">
      <c r="A1134" s="12"/>
      <c r="B1134" s="13"/>
      <c r="C1134" s="13" t="s">
        <v>288</v>
      </c>
      <c r="D1134" s="31"/>
      <c r="E1134" s="12"/>
      <c r="F1134" s="12"/>
      <c r="G1134" s="12"/>
      <c r="H1134" s="13"/>
      <c r="I1134" s="12"/>
      <c r="J1134" s="13"/>
      <c r="K1134" s="12"/>
      <c r="L1134" s="12"/>
      <c r="M1134" s="12"/>
      <c r="N1134" s="12"/>
      <c r="O1134" s="13"/>
      <c r="P1134" s="3"/>
      <c r="Q1134" s="13"/>
      <c r="R1134" s="12"/>
      <c r="S1134" s="13"/>
    </row>
    <row r="1135" spans="1:19" ht="21">
      <c r="A1135" s="8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3"/>
      <c r="Q1135" s="14"/>
      <c r="R1135" s="14"/>
      <c r="S1135" s="14"/>
    </row>
    <row r="1136" spans="1:19" ht="21">
      <c r="A1136" s="4">
        <v>15</v>
      </c>
      <c r="B1136" s="19" t="s">
        <v>179</v>
      </c>
      <c r="C1136" s="19" t="s">
        <v>180</v>
      </c>
      <c r="D1136" s="20">
        <f>69000+5000</f>
        <v>74000</v>
      </c>
      <c r="E1136" s="4" t="s">
        <v>36</v>
      </c>
      <c r="F1136" s="4" t="s">
        <v>35</v>
      </c>
      <c r="G1136" s="4" t="s">
        <v>33</v>
      </c>
      <c r="H1136" s="4" t="s">
        <v>33</v>
      </c>
      <c r="I1136" s="4" t="s">
        <v>33</v>
      </c>
      <c r="J1136" s="4" t="s">
        <v>33</v>
      </c>
      <c r="K1136" s="4" t="s">
        <v>33</v>
      </c>
      <c r="L1136" s="4" t="s">
        <v>33</v>
      </c>
      <c r="M1136" s="4" t="s">
        <v>33</v>
      </c>
      <c r="N1136" s="4" t="s">
        <v>33</v>
      </c>
      <c r="O1136" s="4" t="s">
        <v>33</v>
      </c>
      <c r="P1136" s="3"/>
      <c r="Q1136" s="4" t="s">
        <v>33</v>
      </c>
      <c r="R1136" s="4" t="s">
        <v>33</v>
      </c>
      <c r="S1136" s="4" t="s">
        <v>33</v>
      </c>
    </row>
    <row r="1137" spans="1:19" ht="21">
      <c r="A1137" s="12"/>
      <c r="B1137" s="13"/>
      <c r="C1137" s="13" t="s">
        <v>181</v>
      </c>
      <c r="D1137" s="31"/>
      <c r="E1137" s="12"/>
      <c r="F1137" s="12" t="s">
        <v>32</v>
      </c>
      <c r="G1137" s="12"/>
      <c r="H1137" s="13"/>
      <c r="I1137" s="12"/>
      <c r="J1137" s="13"/>
      <c r="K1137" s="12"/>
      <c r="L1137" s="12"/>
      <c r="M1137" s="12"/>
      <c r="N1137" s="12"/>
      <c r="O1137" s="13"/>
      <c r="P1137" s="3"/>
      <c r="Q1137" s="13"/>
      <c r="R1137" s="12"/>
      <c r="S1137" s="13"/>
    </row>
    <row r="1138" spans="1:19" ht="21">
      <c r="A1138" s="12"/>
      <c r="B1138" s="13"/>
      <c r="C1138" s="13" t="s">
        <v>425</v>
      </c>
      <c r="D1138" s="31"/>
      <c r="E1138" s="12"/>
      <c r="F1138" s="12"/>
      <c r="G1138" s="12"/>
      <c r="H1138" s="13"/>
      <c r="I1138" s="12"/>
      <c r="J1138" s="13"/>
      <c r="K1138" s="12"/>
      <c r="L1138" s="12"/>
      <c r="M1138" s="12"/>
      <c r="N1138" s="12"/>
      <c r="O1138" s="13"/>
      <c r="P1138" s="3"/>
      <c r="Q1138" s="13"/>
      <c r="R1138" s="12"/>
      <c r="S1138" s="13"/>
    </row>
    <row r="1139" spans="1:19" ht="21">
      <c r="A1139" s="8"/>
      <c r="B1139" s="14"/>
      <c r="C1139" s="14" t="s">
        <v>426</v>
      </c>
      <c r="D1139" s="14"/>
      <c r="E1139" s="14"/>
      <c r="F1139" s="8"/>
      <c r="G1139" s="14"/>
      <c r="H1139" s="14"/>
      <c r="I1139" s="14"/>
      <c r="J1139" s="14"/>
      <c r="K1139" s="14"/>
      <c r="L1139" s="14"/>
      <c r="M1139" s="14"/>
      <c r="N1139" s="14"/>
      <c r="O1139" s="14"/>
      <c r="P1139" s="3"/>
      <c r="Q1139" s="14"/>
      <c r="R1139" s="14"/>
      <c r="S1139" s="14"/>
    </row>
    <row r="1140" spans="1:19" ht="21">
      <c r="A1140" s="4">
        <v>16</v>
      </c>
      <c r="B1140" s="19" t="s">
        <v>442</v>
      </c>
      <c r="C1140" s="19" t="s">
        <v>182</v>
      </c>
      <c r="D1140" s="20">
        <f>13000+13000</f>
        <v>26000</v>
      </c>
      <c r="E1140" s="4" t="s">
        <v>36</v>
      </c>
      <c r="F1140" s="12" t="s">
        <v>35</v>
      </c>
      <c r="G1140" s="4" t="s">
        <v>33</v>
      </c>
      <c r="H1140" s="4" t="s">
        <v>33</v>
      </c>
      <c r="I1140" s="4" t="s">
        <v>33</v>
      </c>
      <c r="J1140" s="4" t="s">
        <v>33</v>
      </c>
      <c r="K1140" s="4" t="s">
        <v>33</v>
      </c>
      <c r="L1140" s="4" t="s">
        <v>33</v>
      </c>
      <c r="M1140" s="4" t="s">
        <v>33</v>
      </c>
      <c r="N1140" s="4" t="s">
        <v>33</v>
      </c>
      <c r="O1140" s="4" t="s">
        <v>33</v>
      </c>
      <c r="P1140" s="3"/>
      <c r="Q1140" s="4" t="s">
        <v>33</v>
      </c>
      <c r="R1140" s="4" t="s">
        <v>33</v>
      </c>
      <c r="S1140" s="4" t="s">
        <v>33</v>
      </c>
    </row>
    <row r="1141" spans="1:19" ht="21">
      <c r="A1141" s="12"/>
      <c r="B1141" s="13" t="s">
        <v>443</v>
      </c>
      <c r="C1141" s="13" t="s">
        <v>183</v>
      </c>
      <c r="D1141" s="31"/>
      <c r="E1141" s="12"/>
      <c r="F1141" s="12" t="s">
        <v>95</v>
      </c>
      <c r="G1141" s="12"/>
      <c r="H1141" s="13"/>
      <c r="I1141" s="12"/>
      <c r="J1141" s="13"/>
      <c r="K1141" s="12"/>
      <c r="L1141" s="12"/>
      <c r="M1141" s="12"/>
      <c r="N1141" s="12"/>
      <c r="O1141" s="13"/>
      <c r="P1141" s="3"/>
      <c r="Q1141" s="13"/>
      <c r="R1141" s="12"/>
      <c r="S1141" s="13"/>
    </row>
    <row r="1142" spans="1:19" ht="21">
      <c r="A1142" s="12"/>
      <c r="B1142" s="13"/>
      <c r="C1142" s="13" t="s">
        <v>184</v>
      </c>
      <c r="D1142" s="31"/>
      <c r="E1142" s="12"/>
      <c r="F1142" s="12"/>
      <c r="G1142" s="12"/>
      <c r="H1142" s="13"/>
      <c r="I1142" s="12"/>
      <c r="J1142" s="13"/>
      <c r="K1142" s="12"/>
      <c r="L1142" s="12"/>
      <c r="M1142" s="12"/>
      <c r="N1142" s="12"/>
      <c r="O1142" s="13"/>
      <c r="P1142" s="3"/>
      <c r="Q1142" s="13"/>
      <c r="R1142" s="12"/>
      <c r="S1142" s="13"/>
    </row>
    <row r="1143" spans="1:19" ht="21">
      <c r="A1143" s="8"/>
      <c r="B1143" s="14"/>
      <c r="C1143" s="14"/>
      <c r="D1143" s="14"/>
      <c r="E1143" s="14"/>
      <c r="F1143" s="8"/>
      <c r="G1143" s="14"/>
      <c r="H1143" s="14"/>
      <c r="I1143" s="14"/>
      <c r="J1143" s="14"/>
      <c r="K1143" s="14"/>
      <c r="L1143" s="14"/>
      <c r="M1143" s="14"/>
      <c r="N1143" s="14"/>
      <c r="O1143" s="14"/>
      <c r="P1143" s="3"/>
      <c r="Q1143" s="14"/>
      <c r="R1143" s="14"/>
      <c r="S1143" s="14"/>
    </row>
    <row r="1144" spans="1:19" ht="21">
      <c r="A1144" s="3"/>
      <c r="B1144" s="3"/>
      <c r="C1144" s="3"/>
      <c r="D1144" s="3"/>
      <c r="E1144" s="3">
        <v>57</v>
      </c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</row>
    <row r="1145" spans="1:19" ht="21">
      <c r="A1145" s="47" t="s">
        <v>9</v>
      </c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47"/>
      <c r="M1145" s="47"/>
      <c r="N1145" s="47"/>
      <c r="O1145" s="47"/>
      <c r="P1145" s="47"/>
      <c r="Q1145" s="47"/>
      <c r="R1145" s="47"/>
      <c r="S1145" s="47"/>
    </row>
    <row r="1146" spans="1:19" ht="21">
      <c r="A1146" s="47" t="s">
        <v>201</v>
      </c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47"/>
      <c r="M1146" s="47"/>
      <c r="N1146" s="47"/>
      <c r="O1146" s="47"/>
      <c r="P1146" s="47"/>
      <c r="Q1146" s="47"/>
      <c r="R1146" s="47"/>
      <c r="S1146" s="47"/>
    </row>
    <row r="1147" spans="1:19" ht="21">
      <c r="A1147" s="48" t="s">
        <v>2</v>
      </c>
      <c r="B1147" s="48"/>
      <c r="C1147" s="48"/>
      <c r="D1147" s="48"/>
      <c r="E1147" s="48"/>
      <c r="F1147" s="48"/>
      <c r="G1147" s="48"/>
      <c r="H1147" s="48"/>
      <c r="I1147" s="48"/>
      <c r="J1147" s="48"/>
      <c r="K1147" s="48"/>
      <c r="L1147" s="48"/>
      <c r="M1147" s="48"/>
      <c r="N1147" s="48"/>
      <c r="O1147" s="48"/>
      <c r="P1147" s="48"/>
      <c r="Q1147" s="48"/>
      <c r="R1147" s="48"/>
      <c r="S1147" s="48"/>
    </row>
    <row r="1148" spans="1:19" ht="21">
      <c r="A1148" s="4" t="s">
        <v>10</v>
      </c>
      <c r="B1148" s="4" t="s">
        <v>11</v>
      </c>
      <c r="C1148" s="4" t="s">
        <v>12</v>
      </c>
      <c r="D1148" s="4" t="s">
        <v>8</v>
      </c>
      <c r="E1148" s="4" t="s">
        <v>13</v>
      </c>
      <c r="F1148" s="4" t="s">
        <v>30</v>
      </c>
      <c r="G1148" s="54" t="s">
        <v>217</v>
      </c>
      <c r="H1148" s="55"/>
      <c r="I1148" s="56"/>
      <c r="J1148" s="49" t="s">
        <v>218</v>
      </c>
      <c r="K1148" s="50"/>
      <c r="L1148" s="50"/>
      <c r="M1148" s="50"/>
      <c r="N1148" s="50"/>
      <c r="O1148" s="50"/>
      <c r="P1148" s="50"/>
      <c r="Q1148" s="50"/>
      <c r="R1148" s="50"/>
      <c r="S1148" s="51"/>
    </row>
    <row r="1149" spans="1:19" ht="21">
      <c r="A1149" s="8"/>
      <c r="B1149" s="8"/>
      <c r="C1149" s="8"/>
      <c r="D1149" s="8"/>
      <c r="E1149" s="8" t="s">
        <v>14</v>
      </c>
      <c r="F1149" s="8" t="s">
        <v>14</v>
      </c>
      <c r="G1149" s="15" t="s">
        <v>15</v>
      </c>
      <c r="H1149" s="15" t="s">
        <v>16</v>
      </c>
      <c r="I1149" s="15" t="s">
        <v>17</v>
      </c>
      <c r="J1149" s="15" t="s">
        <v>18</v>
      </c>
      <c r="K1149" s="15" t="s">
        <v>19</v>
      </c>
      <c r="L1149" s="15" t="s">
        <v>20</v>
      </c>
      <c r="M1149" s="15" t="s">
        <v>21</v>
      </c>
      <c r="N1149" s="15" t="s">
        <v>22</v>
      </c>
      <c r="O1149" s="15" t="s">
        <v>23</v>
      </c>
      <c r="P1149" s="16"/>
      <c r="Q1149" s="17" t="s">
        <v>24</v>
      </c>
      <c r="R1149" s="17" t="s">
        <v>25</v>
      </c>
      <c r="S1149" s="18" t="s">
        <v>26</v>
      </c>
    </row>
    <row r="1150" spans="1:19" ht="21">
      <c r="A1150" s="4">
        <v>17</v>
      </c>
      <c r="B1150" s="19" t="s">
        <v>185</v>
      </c>
      <c r="C1150" s="19" t="s">
        <v>186</v>
      </c>
      <c r="D1150" s="20">
        <f>41000</f>
        <v>41000</v>
      </c>
      <c r="E1150" s="4" t="s">
        <v>36</v>
      </c>
      <c r="F1150" s="4" t="s">
        <v>35</v>
      </c>
      <c r="G1150" s="4" t="s">
        <v>33</v>
      </c>
      <c r="H1150" s="4" t="s">
        <v>33</v>
      </c>
      <c r="I1150" s="4" t="s">
        <v>33</v>
      </c>
      <c r="J1150" s="4" t="s">
        <v>33</v>
      </c>
      <c r="K1150" s="4" t="s">
        <v>33</v>
      </c>
      <c r="L1150" s="4" t="s">
        <v>33</v>
      </c>
      <c r="M1150" s="4" t="s">
        <v>33</v>
      </c>
      <c r="N1150" s="4" t="s">
        <v>33</v>
      </c>
      <c r="O1150" s="4" t="s">
        <v>33</v>
      </c>
      <c r="P1150" s="3"/>
      <c r="Q1150" s="4" t="s">
        <v>33</v>
      </c>
      <c r="R1150" s="4" t="s">
        <v>33</v>
      </c>
      <c r="S1150" s="4" t="s">
        <v>33</v>
      </c>
    </row>
    <row r="1151" spans="1:19" ht="21">
      <c r="A1151" s="12"/>
      <c r="B1151" s="13"/>
      <c r="C1151" s="13" t="s">
        <v>187</v>
      </c>
      <c r="D1151" s="31"/>
      <c r="E1151" s="12"/>
      <c r="F1151" s="12"/>
      <c r="G1151" s="12"/>
      <c r="H1151" s="13"/>
      <c r="I1151" s="12"/>
      <c r="J1151" s="13"/>
      <c r="K1151" s="12"/>
      <c r="L1151" s="12"/>
      <c r="M1151" s="12"/>
      <c r="N1151" s="12"/>
      <c r="O1151" s="13"/>
      <c r="P1151" s="3"/>
      <c r="Q1151" s="13"/>
      <c r="R1151" s="12"/>
      <c r="S1151" s="13"/>
    </row>
    <row r="1152" spans="1:19" ht="21">
      <c r="A1152" s="8"/>
      <c r="B1152" s="14"/>
      <c r="C1152" s="14" t="s">
        <v>158</v>
      </c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3"/>
      <c r="Q1152" s="14"/>
      <c r="R1152" s="14"/>
      <c r="S1152" s="14"/>
    </row>
    <row r="1153" spans="1:19" ht="21">
      <c r="A1153" s="4">
        <v>18</v>
      </c>
      <c r="B1153" s="19" t="s">
        <v>444</v>
      </c>
      <c r="C1153" s="19" t="s">
        <v>281</v>
      </c>
      <c r="D1153" s="20">
        <v>10000</v>
      </c>
      <c r="E1153" s="4" t="s">
        <v>36</v>
      </c>
      <c r="F1153" s="12" t="s">
        <v>260</v>
      </c>
      <c r="G1153" s="4" t="s">
        <v>33</v>
      </c>
      <c r="H1153" s="4" t="s">
        <v>33</v>
      </c>
      <c r="I1153" s="4" t="s">
        <v>33</v>
      </c>
      <c r="J1153" s="4" t="s">
        <v>33</v>
      </c>
      <c r="K1153" s="4" t="s">
        <v>33</v>
      </c>
      <c r="L1153" s="4" t="s">
        <v>33</v>
      </c>
      <c r="M1153" s="4" t="s">
        <v>33</v>
      </c>
      <c r="N1153" s="4" t="s">
        <v>33</v>
      </c>
      <c r="O1153" s="4" t="s">
        <v>33</v>
      </c>
      <c r="P1153" s="3"/>
      <c r="Q1153" s="4" t="s">
        <v>33</v>
      </c>
      <c r="R1153" s="4" t="s">
        <v>33</v>
      </c>
      <c r="S1153" s="4" t="s">
        <v>33</v>
      </c>
    </row>
    <row r="1154" spans="1:19" ht="21">
      <c r="A1154" s="12"/>
      <c r="B1154" s="13" t="s">
        <v>441</v>
      </c>
      <c r="C1154" s="13" t="s">
        <v>282</v>
      </c>
      <c r="D1154" s="31"/>
      <c r="E1154" s="12"/>
      <c r="F1154" s="12"/>
      <c r="G1154" s="12"/>
      <c r="H1154" s="13"/>
      <c r="I1154" s="12"/>
      <c r="J1154" s="13"/>
      <c r="K1154" s="12"/>
      <c r="L1154" s="12"/>
      <c r="M1154" s="12"/>
      <c r="N1154" s="12"/>
      <c r="O1154" s="13"/>
      <c r="P1154" s="3"/>
      <c r="Q1154" s="13"/>
      <c r="R1154" s="12"/>
      <c r="S1154" s="13"/>
    </row>
    <row r="1155" spans="1:19" ht="21">
      <c r="A1155" s="12"/>
      <c r="B1155" s="13"/>
      <c r="C1155" s="13" t="s">
        <v>158</v>
      </c>
      <c r="D1155" s="31"/>
      <c r="E1155" s="12"/>
      <c r="F1155" s="12"/>
      <c r="G1155" s="12"/>
      <c r="H1155" s="13"/>
      <c r="I1155" s="12"/>
      <c r="J1155" s="13"/>
      <c r="K1155" s="12"/>
      <c r="L1155" s="12"/>
      <c r="M1155" s="12"/>
      <c r="N1155" s="12"/>
      <c r="O1155" s="13"/>
      <c r="P1155" s="3"/>
      <c r="Q1155" s="13"/>
      <c r="R1155" s="12"/>
      <c r="S1155" s="13"/>
    </row>
    <row r="1156" spans="1:19" ht="21">
      <c r="A1156" s="8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3"/>
      <c r="Q1156" s="14"/>
      <c r="R1156" s="14"/>
      <c r="S1156" s="14"/>
    </row>
    <row r="1157" spans="1:19" ht="21">
      <c r="A1157" s="4">
        <v>19</v>
      </c>
      <c r="B1157" s="19" t="s">
        <v>289</v>
      </c>
      <c r="C1157" s="19" t="s">
        <v>130</v>
      </c>
      <c r="D1157" s="20">
        <v>7500</v>
      </c>
      <c r="E1157" s="4" t="s">
        <v>36</v>
      </c>
      <c r="F1157" s="4" t="s">
        <v>35</v>
      </c>
      <c r="G1157" s="4" t="s">
        <v>33</v>
      </c>
      <c r="H1157" s="4" t="s">
        <v>33</v>
      </c>
      <c r="I1157" s="4" t="s">
        <v>33</v>
      </c>
      <c r="J1157" s="4" t="s">
        <v>33</v>
      </c>
      <c r="K1157" s="4" t="s">
        <v>33</v>
      </c>
      <c r="L1157" s="4" t="s">
        <v>33</v>
      </c>
      <c r="M1157" s="4" t="s">
        <v>33</v>
      </c>
      <c r="N1157" s="4" t="s">
        <v>33</v>
      </c>
      <c r="O1157" s="4" t="s">
        <v>33</v>
      </c>
      <c r="P1157" s="3"/>
      <c r="Q1157" s="4" t="s">
        <v>33</v>
      </c>
      <c r="R1157" s="4" t="s">
        <v>33</v>
      </c>
      <c r="S1157" s="4" t="s">
        <v>33</v>
      </c>
    </row>
    <row r="1158" spans="1:19" ht="21">
      <c r="A1158" s="12"/>
      <c r="B1158" s="13" t="s">
        <v>36</v>
      </c>
      <c r="C1158" s="13" t="s">
        <v>290</v>
      </c>
      <c r="D1158" s="31"/>
      <c r="E1158" s="12"/>
      <c r="F1158" s="12"/>
      <c r="G1158" s="12"/>
      <c r="H1158" s="13"/>
      <c r="I1158" s="12"/>
      <c r="J1158" s="13"/>
      <c r="K1158" s="12"/>
      <c r="L1158" s="12"/>
      <c r="M1158" s="12"/>
      <c r="N1158" s="12"/>
      <c r="O1158" s="13"/>
      <c r="P1158" s="3"/>
      <c r="Q1158" s="13"/>
      <c r="R1158" s="12"/>
      <c r="S1158" s="13"/>
    </row>
    <row r="1159" spans="1:19" ht="21">
      <c r="A1159" s="12"/>
      <c r="B1159" s="13"/>
      <c r="C1159" s="13" t="s">
        <v>291</v>
      </c>
      <c r="D1159" s="31"/>
      <c r="E1159" s="12"/>
      <c r="F1159" s="12"/>
      <c r="G1159" s="12"/>
      <c r="H1159" s="13"/>
      <c r="I1159" s="12"/>
      <c r="J1159" s="13"/>
      <c r="K1159" s="12"/>
      <c r="L1159" s="12"/>
      <c r="M1159" s="12"/>
      <c r="N1159" s="12"/>
      <c r="O1159" s="13"/>
      <c r="P1159" s="3"/>
      <c r="Q1159" s="13"/>
      <c r="R1159" s="12"/>
      <c r="S1159" s="13"/>
    </row>
    <row r="1160" spans="1:19" ht="21">
      <c r="A1160" s="8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3"/>
      <c r="Q1160" s="14"/>
      <c r="R1160" s="14"/>
      <c r="S1160" s="14"/>
    </row>
    <row r="1161" spans="1:19" ht="21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</row>
    <row r="1162" spans="1:19" ht="21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</row>
    <row r="1163" spans="1:19" ht="21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</row>
    <row r="1164" spans="1:19" ht="21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</row>
    <row r="1165" spans="1:19" ht="21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</row>
    <row r="1166" spans="1:19" ht="21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</row>
    <row r="1167" spans="1:19" ht="21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</row>
    <row r="1168" spans="1:19" ht="21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</row>
    <row r="1169" spans="1:19" ht="21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</row>
    <row r="1170" spans="1:19" ht="21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</row>
    <row r="1171" spans="1:19" ht="21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</row>
    <row r="1172" spans="1:19" ht="21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</row>
    <row r="1173" spans="1:19" ht="21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</row>
    <row r="1174" spans="1:19" ht="21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</row>
    <row r="1175" spans="1:19" ht="21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</row>
    <row r="1176" spans="1:19" ht="21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</row>
    <row r="1177" spans="1:19" ht="21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</row>
    <row r="1178" spans="1:19" ht="21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</row>
    <row r="1179" spans="1:19" ht="21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</row>
    <row r="1180" spans="1:19" ht="21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</row>
    <row r="1181" spans="1:19" ht="21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</row>
    <row r="1182" spans="1:19" ht="21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</row>
    <row r="1183" spans="1:19" ht="21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</row>
    <row r="1184" spans="1:19" ht="21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</row>
    <row r="1185" spans="1:19" ht="21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</row>
    <row r="1186" spans="1:19" ht="21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</row>
    <row r="1187" spans="1:19" ht="21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</row>
    <row r="1188" spans="1:19" ht="21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</row>
    <row r="1189" spans="1:19" ht="21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</row>
    <row r="1190" spans="1:19" ht="21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</row>
    <row r="1191" spans="1:19" ht="21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</row>
    <row r="1192" spans="1:19" ht="21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</row>
    <row r="1193" spans="1:19" ht="21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</row>
    <row r="1194" spans="1:19" ht="21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</row>
    <row r="1195" spans="1:19" ht="21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</row>
    <row r="1196" spans="1:19" ht="21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</row>
    <row r="1197" spans="1:19" ht="21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</row>
    <row r="1198" spans="1:19" ht="21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</row>
    <row r="1199" spans="1:19" ht="21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</row>
    <row r="1200" spans="1:19" ht="21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</row>
    <row r="1201" spans="1:19" ht="21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</row>
    <row r="1202" spans="1:19" ht="21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</row>
    <row r="1203" spans="1:19" ht="21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</row>
    <row r="1204" spans="1:19" ht="21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</row>
    <row r="1205" spans="1:19" ht="21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</row>
    <row r="1206" spans="1:19" ht="21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</row>
    <row r="1207" spans="1:19" ht="21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</row>
    <row r="1208" spans="1:19" ht="21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</row>
    <row r="1209" spans="1:19" ht="21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</row>
    <row r="1210" spans="1:19" ht="21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</row>
    <row r="1211" spans="1:19" ht="21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</row>
    <row r="1212" spans="1:19" ht="21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</row>
    <row r="1213" spans="1:19" ht="21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</row>
    <row r="1214" spans="1:19" ht="21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</row>
    <row r="1215" spans="1:19" ht="21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</row>
    <row r="1216" spans="1:19" ht="21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</row>
    <row r="1217" spans="1:19" ht="21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</row>
    <row r="1218" spans="1:19" ht="21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</row>
    <row r="1219" spans="1:19" ht="21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</row>
    <row r="1220" spans="1:19" ht="21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</row>
    <row r="1221" spans="1:19" ht="21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</row>
    <row r="1222" spans="1:19" ht="21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</row>
    <row r="1223" spans="1:19" ht="21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</row>
    <row r="1224" spans="1:19" ht="21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</row>
    <row r="1225" spans="1:19" ht="21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</row>
    <row r="1226" spans="1:19" ht="21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</row>
    <row r="1227" spans="1:19" ht="21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</row>
    <row r="1228" spans="1:19" ht="21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</row>
    <row r="1229" spans="1:19" ht="21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</row>
    <row r="1230" spans="1:19" ht="21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</row>
    <row r="1231" spans="1:19" ht="21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</row>
    <row r="1232" spans="1:19" ht="21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</row>
    <row r="1233" spans="1:19" ht="21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</row>
    <row r="1234" spans="1:19" ht="21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</row>
    <row r="1235" spans="1:19" ht="21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</row>
    <row r="1236" spans="1:19" ht="21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</row>
    <row r="1237" spans="1:19" ht="21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</row>
    <row r="1238" spans="1:19" ht="21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</row>
    <row r="1239" spans="1:19" ht="21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</row>
    <row r="1240" spans="1:19" ht="21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</row>
    <row r="1241" spans="1:19" ht="21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</row>
    <row r="1242" spans="1:19" ht="21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</row>
    <row r="1243" spans="1:19" ht="21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</row>
    <row r="1244" spans="1:19" ht="21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</row>
    <row r="1245" spans="1:19" ht="21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</row>
    <row r="1246" spans="1:19" ht="21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</row>
    <row r="1247" spans="1:19" ht="21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</row>
    <row r="1248" spans="1:19" ht="21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</row>
    <row r="1249" spans="1:19" ht="21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</row>
    <row r="1250" spans="1:19" ht="21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</row>
    <row r="1251" spans="1:19" ht="21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</row>
    <row r="1252" spans="1:19" ht="21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</row>
    <row r="1253" spans="1:19" ht="21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</row>
    <row r="1254" spans="1:19" ht="21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</row>
    <row r="1255" spans="1:19" ht="21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</row>
    <row r="1256" spans="1:19" ht="21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</row>
    <row r="1257" spans="1:19" ht="21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</row>
    <row r="1258" spans="1:19" ht="21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</row>
    <row r="1259" spans="1:19" ht="21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</row>
    <row r="1260" spans="1:19" ht="21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</row>
    <row r="1261" spans="1:19" ht="21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</row>
    <row r="1262" spans="1:19" ht="21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</row>
    <row r="1263" spans="1:19" ht="21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</row>
    <row r="1264" spans="1:19" ht="21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</row>
    <row r="1265" spans="1:19" ht="21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</row>
    <row r="1266" spans="1:19" ht="21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</row>
    <row r="1267" spans="1:19" ht="21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</row>
    <row r="1268" spans="1:19" ht="21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</row>
    <row r="1269" spans="1:19" ht="21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</row>
    <row r="1270" spans="1:19" ht="21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</row>
    <row r="1271" spans="1:19" ht="21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</row>
    <row r="1272" spans="1:19" ht="21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</row>
    <row r="1273" spans="1:19" ht="21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</row>
    <row r="1274" spans="1:19" ht="21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</row>
    <row r="1275" spans="1:19" ht="21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</row>
    <row r="1276" spans="1:19" ht="21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</row>
    <row r="1277" spans="1:19" ht="21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</row>
    <row r="1278" spans="1:19" ht="21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</row>
    <row r="1279" spans="1:19" ht="21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</row>
    <row r="1280" spans="1:19" ht="21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</row>
    <row r="1281" spans="1:19" ht="21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</row>
    <row r="1282" spans="1:19" ht="21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</row>
    <row r="1283" spans="1:19" ht="21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</row>
    <row r="1284" spans="1:19" ht="21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</row>
    <row r="1285" spans="1:19" ht="21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</row>
    <row r="1286" spans="1:19" ht="21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</row>
    <row r="1287" spans="1:19" ht="21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</row>
    <row r="1288" spans="1:19" ht="21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</row>
    <row r="1289" spans="1:19" ht="21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</row>
    <row r="1290" spans="1:19" ht="21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</row>
    <row r="1291" spans="1:19" ht="21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</row>
    <row r="1292" spans="1:19" ht="21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</row>
    <row r="1293" spans="1:19" ht="21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</row>
    <row r="1294" spans="1:19" ht="21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</row>
    <row r="1295" spans="1:19" ht="21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</row>
    <row r="1296" spans="1:19" ht="21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</row>
    <row r="1297" spans="1:19" ht="21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</row>
    <row r="1298" spans="1:19" ht="21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</row>
    <row r="1299" spans="1:19" ht="21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</row>
    <row r="1300" spans="1:19" ht="21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</row>
    <row r="1301" spans="1:19" ht="21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</row>
    <row r="1302" spans="1:19" ht="21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</row>
    <row r="1303" spans="1:19" ht="21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</row>
    <row r="1304" spans="1:19" ht="21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</row>
    <row r="1305" spans="1:19" ht="21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</row>
    <row r="1306" spans="1:19" ht="21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</row>
    <row r="1307" spans="1:19" ht="21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</row>
    <row r="1308" spans="1:19" ht="21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</row>
    <row r="1309" spans="1:19" ht="21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</row>
    <row r="1310" spans="1:19" ht="21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</row>
    <row r="1311" spans="1:19" ht="21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</row>
    <row r="1312" spans="1:19" ht="21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</row>
    <row r="1313" spans="1:19" ht="21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</row>
    <row r="1314" spans="1:19" ht="21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</row>
    <row r="1315" spans="1:19" ht="21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</row>
    <row r="1316" spans="1:19" ht="21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</row>
    <row r="1317" spans="1:19" ht="21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</row>
    <row r="1318" spans="1:19" ht="21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</row>
    <row r="1319" spans="1:19" ht="21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</row>
    <row r="1320" spans="1:19" ht="21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</row>
    <row r="1321" spans="1:19" ht="21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</row>
    <row r="1322" spans="1:19" ht="21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</row>
    <row r="1323" spans="1:19" ht="21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</row>
    <row r="1324" spans="1:19" ht="21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</row>
    <row r="1325" spans="1:19" ht="21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</row>
    <row r="1326" spans="1:19" ht="21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</row>
    <row r="1327" spans="1:19" ht="21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</row>
    <row r="1328" spans="1:19" ht="21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</row>
    <row r="1329" spans="1:19" ht="21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</row>
    <row r="1330" spans="1:19" ht="21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</row>
    <row r="1331" spans="1:19" ht="21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</row>
    <row r="1332" spans="1:19" ht="21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</row>
    <row r="1333" spans="1:19" ht="21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</row>
    <row r="1334" spans="1:19" ht="21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</row>
    <row r="1335" spans="1:19" ht="21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</row>
    <row r="1336" spans="1:19" ht="21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</row>
    <row r="1337" spans="1:19" ht="21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</row>
    <row r="1338" spans="1:19" ht="21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</row>
    <row r="1339" spans="1:19" ht="21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</row>
    <row r="1340" spans="1:19" ht="21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</row>
    <row r="1341" spans="1:19" ht="21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</row>
    <row r="1342" spans="1:19" ht="21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</row>
    <row r="1343" spans="1:19" ht="21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</row>
    <row r="1344" spans="1:19" ht="21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</row>
    <row r="1345" spans="1:19" ht="21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</row>
    <row r="1346" spans="1:19" ht="21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</row>
    <row r="1347" spans="1:19" ht="21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</row>
    <row r="1348" spans="1:19" ht="21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</row>
    <row r="1349" spans="1:19" ht="21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</row>
    <row r="1350" spans="1:19" ht="21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</row>
    <row r="1351" spans="1:19" ht="21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</row>
    <row r="1352" spans="1:19" ht="21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</row>
    <row r="1353" spans="1:19" ht="21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</row>
    <row r="1354" spans="1:19" ht="21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</row>
    <row r="1355" spans="1:19" ht="21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</row>
    <row r="1356" spans="1:19" ht="21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</row>
    <row r="1357" spans="1:19" ht="21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</row>
    <row r="1358" spans="1:19" ht="21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</row>
    <row r="1359" spans="1:19" ht="21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</row>
    <row r="1360" spans="1:19" ht="21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</row>
    <row r="1361" spans="1:19" ht="21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</row>
    <row r="1362" spans="1:19" ht="21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</row>
    <row r="1363" spans="1:19" ht="21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</row>
    <row r="1364" spans="1:19" ht="21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</row>
    <row r="1365" spans="1:19" ht="21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</row>
    <row r="1366" spans="1:19" ht="21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</row>
    <row r="1367" spans="1:19" ht="21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</row>
    <row r="1368" spans="1:19" ht="21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</row>
    <row r="1369" spans="1:19" ht="21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</row>
    <row r="1370" spans="1:19" ht="21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</row>
    <row r="1371" spans="1:19" ht="21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</row>
    <row r="1372" spans="1:19" ht="21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</row>
    <row r="1373" spans="1:19" ht="21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</row>
    <row r="1374" spans="1:19" ht="21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</row>
    <row r="1375" spans="1:19" ht="21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</row>
    <row r="1376" spans="1:19" ht="21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</row>
    <row r="1377" spans="1:19" ht="21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</row>
    <row r="1378" spans="1:19" ht="21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</row>
    <row r="1379" spans="1:19" ht="21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</row>
    <row r="1380" spans="1:19" ht="21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</row>
    <row r="1381" spans="1:19" ht="21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</row>
    <row r="1382" spans="1:19" ht="21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</row>
    <row r="1383" spans="1:19" ht="21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</row>
    <row r="1384" spans="1:19" ht="21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</row>
    <row r="1385" spans="1:19" ht="21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</row>
    <row r="1386" spans="1:19" ht="21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</row>
    <row r="1387" spans="1:19" ht="21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</row>
    <row r="1388" spans="1:19" ht="21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</row>
    <row r="1389" spans="1:19" ht="21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</row>
    <row r="1390" spans="1:19" ht="21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</row>
    <row r="1391" spans="1:19" ht="21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</row>
  </sheetData>
  <mergeCells count="926">
    <mergeCell ref="L963:N963"/>
    <mergeCell ref="O963:S963"/>
    <mergeCell ref="H964:K964"/>
    <mergeCell ref="L964:N964"/>
    <mergeCell ref="O964:S964"/>
    <mergeCell ref="A1007:D1007"/>
    <mergeCell ref="F1007:G1007"/>
    <mergeCell ref="H1007:K1007"/>
    <mergeCell ref="L1007:N1007"/>
    <mergeCell ref="O1007:S1007"/>
    <mergeCell ref="A1019:S1019"/>
    <mergeCell ref="A1020:S1020"/>
    <mergeCell ref="A1021:S1021"/>
    <mergeCell ref="G1022:I1022"/>
    <mergeCell ref="J1022:S1022"/>
    <mergeCell ref="O1003:S1003"/>
    <mergeCell ref="A1004:D1004"/>
    <mergeCell ref="F1004:G1004"/>
    <mergeCell ref="H1004:K1004"/>
    <mergeCell ref="L1004:N1004"/>
    <mergeCell ref="O1004:S1004"/>
    <mergeCell ref="A1005:D1005"/>
    <mergeCell ref="F1005:G1005"/>
    <mergeCell ref="H1005:K1005"/>
    <mergeCell ref="L1005:N1005"/>
    <mergeCell ref="O1005:S1005"/>
    <mergeCell ref="H1006:K1006"/>
    <mergeCell ref="L1006:N1006"/>
    <mergeCell ref="O1006:S1006"/>
    <mergeCell ref="A2:S2"/>
    <mergeCell ref="A3:S3"/>
    <mergeCell ref="A4:S4"/>
    <mergeCell ref="F7:G7"/>
    <mergeCell ref="F9:G9"/>
    <mergeCell ref="H9:K9"/>
    <mergeCell ref="H7:K7"/>
    <mergeCell ref="A998:S998"/>
    <mergeCell ref="A999:S999"/>
    <mergeCell ref="O9:S9"/>
    <mergeCell ref="O10:S10"/>
    <mergeCell ref="A23:S23"/>
    <mergeCell ref="A24:S24"/>
    <mergeCell ref="O5:S5"/>
    <mergeCell ref="O6:S6"/>
    <mergeCell ref="A7:D7"/>
    <mergeCell ref="A8:D8"/>
    <mergeCell ref="A9:D9"/>
    <mergeCell ref="A10:D10"/>
    <mergeCell ref="H1003:K1003"/>
    <mergeCell ref="L1003:N1003"/>
    <mergeCell ref="A11:D11"/>
    <mergeCell ref="L7:N7"/>
    <mergeCell ref="L9:N9"/>
    <mergeCell ref="L10:N10"/>
    <mergeCell ref="H10:K10"/>
    <mergeCell ref="A67:S67"/>
    <mergeCell ref="A68:D68"/>
    <mergeCell ref="F68:G68"/>
    <mergeCell ref="H68:K68"/>
    <mergeCell ref="O68:S68"/>
    <mergeCell ref="A25:S25"/>
    <mergeCell ref="G26:I26"/>
    <mergeCell ref="J26:S26"/>
    <mergeCell ref="A46:S46"/>
    <mergeCell ref="G47:I47"/>
    <mergeCell ref="J47:S47"/>
    <mergeCell ref="A69:D69"/>
    <mergeCell ref="F69:G69"/>
    <mergeCell ref="H69:K69"/>
    <mergeCell ref="O69:S69"/>
    <mergeCell ref="A5:D5"/>
    <mergeCell ref="A6:D6"/>
    <mergeCell ref="O7:S7"/>
    <mergeCell ref="O8:S8"/>
    <mergeCell ref="F8:G8"/>
    <mergeCell ref="H8:K8"/>
    <mergeCell ref="L8:N8"/>
    <mergeCell ref="A65:S65"/>
    <mergeCell ref="A66:S66"/>
    <mergeCell ref="O11:S11"/>
    <mergeCell ref="L11:N11"/>
    <mergeCell ref="H11:K11"/>
    <mergeCell ref="F11:G11"/>
    <mergeCell ref="F10:G10"/>
    <mergeCell ref="F5:G5"/>
    <mergeCell ref="F6:G6"/>
    <mergeCell ref="H5:K5"/>
    <mergeCell ref="H6:K6"/>
    <mergeCell ref="A44:S44"/>
    <mergeCell ref="A45:S45"/>
    <mergeCell ref="A86:S86"/>
    <mergeCell ref="A87:S87"/>
    <mergeCell ref="A88:S88"/>
    <mergeCell ref="G89:I89"/>
    <mergeCell ref="J89:S89"/>
    <mergeCell ref="A74:D74"/>
    <mergeCell ref="F74:G74"/>
    <mergeCell ref="H74:K74"/>
    <mergeCell ref="L74:N74"/>
    <mergeCell ref="O74:S74"/>
    <mergeCell ref="A73:D73"/>
    <mergeCell ref="F73:G73"/>
    <mergeCell ref="H73:K73"/>
    <mergeCell ref="L73:N73"/>
    <mergeCell ref="O73:S73"/>
    <mergeCell ref="A70:D70"/>
    <mergeCell ref="F70:G70"/>
    <mergeCell ref="H70:K70"/>
    <mergeCell ref="L70:N70"/>
    <mergeCell ref="O70:S70"/>
    <mergeCell ref="A72:D72"/>
    <mergeCell ref="F72:G72"/>
    <mergeCell ref="H72:K72"/>
    <mergeCell ref="L72:N72"/>
    <mergeCell ref="O72:S72"/>
    <mergeCell ref="A71:D71"/>
    <mergeCell ref="F71:G71"/>
    <mergeCell ref="H71:K71"/>
    <mergeCell ref="L71:N71"/>
    <mergeCell ref="O71:S71"/>
    <mergeCell ref="A113:D113"/>
    <mergeCell ref="F113:G113"/>
    <mergeCell ref="H113:K113"/>
    <mergeCell ref="L113:N113"/>
    <mergeCell ref="O113:S113"/>
    <mergeCell ref="A111:D111"/>
    <mergeCell ref="F111:G111"/>
    <mergeCell ref="H111:K111"/>
    <mergeCell ref="O111:S111"/>
    <mergeCell ref="A112:D112"/>
    <mergeCell ref="F112:G112"/>
    <mergeCell ref="H112:K112"/>
    <mergeCell ref="L112:N112"/>
    <mergeCell ref="O112:S112"/>
    <mergeCell ref="A107:S107"/>
    <mergeCell ref="A108:S108"/>
    <mergeCell ref="A109:S109"/>
    <mergeCell ref="A110:D110"/>
    <mergeCell ref="F110:G110"/>
    <mergeCell ref="H110:K110"/>
    <mergeCell ref="O110:S110"/>
    <mergeCell ref="A217:S217"/>
    <mergeCell ref="A201:D201"/>
    <mergeCell ref="F201:G201"/>
    <mergeCell ref="F203:G203"/>
    <mergeCell ref="H203:K203"/>
    <mergeCell ref="L203:N203"/>
    <mergeCell ref="O203:S203"/>
    <mergeCell ref="A202:D202"/>
    <mergeCell ref="F202:G202"/>
    <mergeCell ref="H202:K202"/>
    <mergeCell ref="L202:N202"/>
    <mergeCell ref="A115:D115"/>
    <mergeCell ref="F115:G115"/>
    <mergeCell ref="H115:K115"/>
    <mergeCell ref="L115:N115"/>
    <mergeCell ref="O115:S115"/>
    <mergeCell ref="A114:D114"/>
    <mergeCell ref="F114:G114"/>
    <mergeCell ref="H114:K114"/>
    <mergeCell ref="L114:N114"/>
    <mergeCell ref="O114:S114"/>
    <mergeCell ref="A128:S128"/>
    <mergeCell ref="A129:S129"/>
    <mergeCell ref="A130:S130"/>
    <mergeCell ref="G131:I131"/>
    <mergeCell ref="J131:S131"/>
    <mergeCell ref="A116:D116"/>
    <mergeCell ref="F116:G116"/>
    <mergeCell ref="H116:K116"/>
    <mergeCell ref="L116:N116"/>
    <mergeCell ref="O116:S116"/>
    <mergeCell ref="A195:S195"/>
    <mergeCell ref="A196:S196"/>
    <mergeCell ref="A197:S197"/>
    <mergeCell ref="A198:D198"/>
    <mergeCell ref="F198:G198"/>
    <mergeCell ref="H198:K198"/>
    <mergeCell ref="O198:S198"/>
    <mergeCell ref="O202:S202"/>
    <mergeCell ref="H201:K201"/>
    <mergeCell ref="L201:N201"/>
    <mergeCell ref="O201:S201"/>
    <mergeCell ref="A199:D199"/>
    <mergeCell ref="F199:G199"/>
    <mergeCell ref="H199:K199"/>
    <mergeCell ref="O199:S199"/>
    <mergeCell ref="A200:D200"/>
    <mergeCell ref="F200:G200"/>
    <mergeCell ref="H200:K200"/>
    <mergeCell ref="L200:N200"/>
    <mergeCell ref="O200:S200"/>
    <mergeCell ref="A263:D263"/>
    <mergeCell ref="F263:G263"/>
    <mergeCell ref="H263:K263"/>
    <mergeCell ref="L263:N263"/>
    <mergeCell ref="O263:S263"/>
    <mergeCell ref="A261:D261"/>
    <mergeCell ref="F261:G261"/>
    <mergeCell ref="H261:K261"/>
    <mergeCell ref="O261:S261"/>
    <mergeCell ref="A262:D262"/>
    <mergeCell ref="F262:G262"/>
    <mergeCell ref="H262:K262"/>
    <mergeCell ref="O262:S262"/>
    <mergeCell ref="A258:S258"/>
    <mergeCell ref="A259:S259"/>
    <mergeCell ref="A260:S260"/>
    <mergeCell ref="A237:S237"/>
    <mergeCell ref="A238:S238"/>
    <mergeCell ref="A239:S239"/>
    <mergeCell ref="G240:I240"/>
    <mergeCell ref="J240:S240"/>
    <mergeCell ref="A204:D204"/>
    <mergeCell ref="F204:G204"/>
    <mergeCell ref="H204:K204"/>
    <mergeCell ref="L204:N204"/>
    <mergeCell ref="O204:S204"/>
    <mergeCell ref="A216:S216"/>
    <mergeCell ref="A203:D203"/>
    <mergeCell ref="A267:D267"/>
    <mergeCell ref="F267:G267"/>
    <mergeCell ref="H267:K267"/>
    <mergeCell ref="L267:N267"/>
    <mergeCell ref="O267:S267"/>
    <mergeCell ref="A266:D266"/>
    <mergeCell ref="F266:G266"/>
    <mergeCell ref="H266:K266"/>
    <mergeCell ref="L266:N266"/>
    <mergeCell ref="O266:S266"/>
    <mergeCell ref="A265:D265"/>
    <mergeCell ref="F265:G265"/>
    <mergeCell ref="H265:K265"/>
    <mergeCell ref="L265:N265"/>
    <mergeCell ref="O265:S265"/>
    <mergeCell ref="A264:D264"/>
    <mergeCell ref="F264:G264"/>
    <mergeCell ref="H264:K264"/>
    <mergeCell ref="L264:N264"/>
    <mergeCell ref="O264:S264"/>
    <mergeCell ref="A218:S218"/>
    <mergeCell ref="G219:I219"/>
    <mergeCell ref="J219:S219"/>
    <mergeCell ref="A304:D304"/>
    <mergeCell ref="F304:G304"/>
    <mergeCell ref="H304:K304"/>
    <mergeCell ref="O304:S304"/>
    <mergeCell ref="A305:D305"/>
    <mergeCell ref="F305:G305"/>
    <mergeCell ref="H305:K305"/>
    <mergeCell ref="L305:N305"/>
    <mergeCell ref="O305:S305"/>
    <mergeCell ref="A300:S300"/>
    <mergeCell ref="A301:S301"/>
    <mergeCell ref="A302:S302"/>
    <mergeCell ref="A303:D303"/>
    <mergeCell ref="F303:G303"/>
    <mergeCell ref="H303:K303"/>
    <mergeCell ref="O303:S303"/>
    <mergeCell ref="A279:S279"/>
    <mergeCell ref="A280:S280"/>
    <mergeCell ref="A281:S281"/>
    <mergeCell ref="G282:I282"/>
    <mergeCell ref="J282:S282"/>
    <mergeCell ref="A309:D309"/>
    <mergeCell ref="F309:G309"/>
    <mergeCell ref="H309:K309"/>
    <mergeCell ref="L309:N309"/>
    <mergeCell ref="O309:S309"/>
    <mergeCell ref="A308:D308"/>
    <mergeCell ref="F308:G308"/>
    <mergeCell ref="H308:K308"/>
    <mergeCell ref="L308:N308"/>
    <mergeCell ref="O308:S308"/>
    <mergeCell ref="A307:D307"/>
    <mergeCell ref="F307:G307"/>
    <mergeCell ref="H307:K307"/>
    <mergeCell ref="L307:N307"/>
    <mergeCell ref="O307:S307"/>
    <mergeCell ref="A306:D306"/>
    <mergeCell ref="F306:G306"/>
    <mergeCell ref="H306:K306"/>
    <mergeCell ref="L306:N306"/>
    <mergeCell ref="O306:S306"/>
    <mergeCell ref="A363:S363"/>
    <mergeCell ref="A364:S364"/>
    <mergeCell ref="A365:S365"/>
    <mergeCell ref="A366:D366"/>
    <mergeCell ref="F366:G366"/>
    <mergeCell ref="H366:K366"/>
    <mergeCell ref="O366:S366"/>
    <mergeCell ref="A342:S342"/>
    <mergeCell ref="A343:S343"/>
    <mergeCell ref="A344:S344"/>
    <mergeCell ref="G345:I345"/>
    <mergeCell ref="J345:S345"/>
    <mergeCell ref="A321:S321"/>
    <mergeCell ref="A322:S322"/>
    <mergeCell ref="A323:S323"/>
    <mergeCell ref="G324:I324"/>
    <mergeCell ref="J324:S324"/>
    <mergeCell ref="A371:D371"/>
    <mergeCell ref="F371:G371"/>
    <mergeCell ref="H371:K371"/>
    <mergeCell ref="L371:N371"/>
    <mergeCell ref="O371:S371"/>
    <mergeCell ref="A370:D370"/>
    <mergeCell ref="F370:G370"/>
    <mergeCell ref="H370:K370"/>
    <mergeCell ref="L370:N370"/>
    <mergeCell ref="O370:S370"/>
    <mergeCell ref="A369:D369"/>
    <mergeCell ref="F369:G369"/>
    <mergeCell ref="H369:K369"/>
    <mergeCell ref="L369:N369"/>
    <mergeCell ref="O369:S369"/>
    <mergeCell ref="A367:D367"/>
    <mergeCell ref="F367:G367"/>
    <mergeCell ref="H367:K367"/>
    <mergeCell ref="O367:S367"/>
    <mergeCell ref="A368:D368"/>
    <mergeCell ref="F368:G368"/>
    <mergeCell ref="H368:K368"/>
    <mergeCell ref="L368:N368"/>
    <mergeCell ref="O368:S368"/>
    <mergeCell ref="A405:S405"/>
    <mergeCell ref="A406:S406"/>
    <mergeCell ref="A407:S407"/>
    <mergeCell ref="A408:D408"/>
    <mergeCell ref="F408:G408"/>
    <mergeCell ref="H408:K408"/>
    <mergeCell ref="O408:S408"/>
    <mergeCell ref="A384:S384"/>
    <mergeCell ref="A385:S385"/>
    <mergeCell ref="A386:S386"/>
    <mergeCell ref="G387:I387"/>
    <mergeCell ref="J387:S387"/>
    <mergeCell ref="A372:D372"/>
    <mergeCell ref="F372:G372"/>
    <mergeCell ref="H372:K372"/>
    <mergeCell ref="L372:N372"/>
    <mergeCell ref="O372:S372"/>
    <mergeCell ref="A413:D413"/>
    <mergeCell ref="F413:G413"/>
    <mergeCell ref="H413:K413"/>
    <mergeCell ref="L413:N413"/>
    <mergeCell ref="O413:S413"/>
    <mergeCell ref="A412:D412"/>
    <mergeCell ref="F412:G412"/>
    <mergeCell ref="H412:K412"/>
    <mergeCell ref="L412:N412"/>
    <mergeCell ref="O412:S412"/>
    <mergeCell ref="A411:D411"/>
    <mergeCell ref="F411:G411"/>
    <mergeCell ref="H411:K411"/>
    <mergeCell ref="L411:N411"/>
    <mergeCell ref="O411:S411"/>
    <mergeCell ref="A409:D409"/>
    <mergeCell ref="F409:G409"/>
    <mergeCell ref="H409:K409"/>
    <mergeCell ref="O409:S409"/>
    <mergeCell ref="A410:D410"/>
    <mergeCell ref="F410:G410"/>
    <mergeCell ref="H410:K410"/>
    <mergeCell ref="L410:N410"/>
    <mergeCell ref="O410:S410"/>
    <mergeCell ref="A468:S468"/>
    <mergeCell ref="A469:S469"/>
    <mergeCell ref="A470:S470"/>
    <mergeCell ref="A471:D471"/>
    <mergeCell ref="F471:G471"/>
    <mergeCell ref="H471:K471"/>
    <mergeCell ref="O471:S471"/>
    <mergeCell ref="A426:S426"/>
    <mergeCell ref="A427:S427"/>
    <mergeCell ref="A428:S428"/>
    <mergeCell ref="G429:I429"/>
    <mergeCell ref="J429:S429"/>
    <mergeCell ref="A414:D414"/>
    <mergeCell ref="F414:G414"/>
    <mergeCell ref="H414:K414"/>
    <mergeCell ref="L414:N414"/>
    <mergeCell ref="O414:S414"/>
    <mergeCell ref="A476:D476"/>
    <mergeCell ref="F476:G476"/>
    <mergeCell ref="H476:K476"/>
    <mergeCell ref="L476:N476"/>
    <mergeCell ref="O476:S476"/>
    <mergeCell ref="A475:D475"/>
    <mergeCell ref="F475:G475"/>
    <mergeCell ref="H475:K475"/>
    <mergeCell ref="L475:N475"/>
    <mergeCell ref="O475:S475"/>
    <mergeCell ref="A474:D474"/>
    <mergeCell ref="F474:G474"/>
    <mergeCell ref="H474:K474"/>
    <mergeCell ref="L474:N474"/>
    <mergeCell ref="O474:S474"/>
    <mergeCell ref="A472:D472"/>
    <mergeCell ref="F472:G472"/>
    <mergeCell ref="H472:K472"/>
    <mergeCell ref="O472:S472"/>
    <mergeCell ref="A473:D473"/>
    <mergeCell ref="F473:G473"/>
    <mergeCell ref="H473:K473"/>
    <mergeCell ref="L473:N473"/>
    <mergeCell ref="O473:S473"/>
    <mergeCell ref="A531:S531"/>
    <mergeCell ref="A532:S532"/>
    <mergeCell ref="A533:S533"/>
    <mergeCell ref="A534:D534"/>
    <mergeCell ref="F534:G534"/>
    <mergeCell ref="H534:K534"/>
    <mergeCell ref="O534:S534"/>
    <mergeCell ref="A489:S489"/>
    <mergeCell ref="A490:S490"/>
    <mergeCell ref="A491:S491"/>
    <mergeCell ref="G492:I492"/>
    <mergeCell ref="J492:S492"/>
    <mergeCell ref="A477:D477"/>
    <mergeCell ref="F477:G477"/>
    <mergeCell ref="H477:K477"/>
    <mergeCell ref="L477:N477"/>
    <mergeCell ref="O477:S477"/>
    <mergeCell ref="A539:D539"/>
    <mergeCell ref="F539:G539"/>
    <mergeCell ref="H539:K539"/>
    <mergeCell ref="L539:N539"/>
    <mergeCell ref="O539:S539"/>
    <mergeCell ref="A538:D538"/>
    <mergeCell ref="F538:G538"/>
    <mergeCell ref="H538:K538"/>
    <mergeCell ref="L538:N538"/>
    <mergeCell ref="O538:S538"/>
    <mergeCell ref="A537:D537"/>
    <mergeCell ref="F537:G537"/>
    <mergeCell ref="H537:K537"/>
    <mergeCell ref="L537:N537"/>
    <mergeCell ref="O537:S537"/>
    <mergeCell ref="A535:D535"/>
    <mergeCell ref="F535:G535"/>
    <mergeCell ref="H535:K535"/>
    <mergeCell ref="O535:S535"/>
    <mergeCell ref="A536:D536"/>
    <mergeCell ref="F536:G536"/>
    <mergeCell ref="H536:K536"/>
    <mergeCell ref="L536:N536"/>
    <mergeCell ref="O536:S536"/>
    <mergeCell ref="A573:S573"/>
    <mergeCell ref="A574:S574"/>
    <mergeCell ref="A575:S575"/>
    <mergeCell ref="A576:D576"/>
    <mergeCell ref="F576:G576"/>
    <mergeCell ref="H576:K576"/>
    <mergeCell ref="O576:S576"/>
    <mergeCell ref="A552:S552"/>
    <mergeCell ref="A553:S553"/>
    <mergeCell ref="A554:S554"/>
    <mergeCell ref="G555:I555"/>
    <mergeCell ref="J555:S555"/>
    <mergeCell ref="A540:D540"/>
    <mergeCell ref="F540:G540"/>
    <mergeCell ref="H540:K540"/>
    <mergeCell ref="L540:N540"/>
    <mergeCell ref="O540:S540"/>
    <mergeCell ref="A581:D581"/>
    <mergeCell ref="F581:G581"/>
    <mergeCell ref="H581:K581"/>
    <mergeCell ref="L581:N581"/>
    <mergeCell ref="O581:S581"/>
    <mergeCell ref="A580:D580"/>
    <mergeCell ref="F580:G580"/>
    <mergeCell ref="H580:K580"/>
    <mergeCell ref="L580:N580"/>
    <mergeCell ref="O580:S580"/>
    <mergeCell ref="A579:D579"/>
    <mergeCell ref="F579:G579"/>
    <mergeCell ref="H579:K579"/>
    <mergeCell ref="L579:N579"/>
    <mergeCell ref="O579:S579"/>
    <mergeCell ref="A577:D577"/>
    <mergeCell ref="F577:G577"/>
    <mergeCell ref="H577:K577"/>
    <mergeCell ref="O577:S577"/>
    <mergeCell ref="A578:D578"/>
    <mergeCell ref="F578:G578"/>
    <mergeCell ref="H578:K578"/>
    <mergeCell ref="L578:N578"/>
    <mergeCell ref="O578:S578"/>
    <mergeCell ref="A636:S636"/>
    <mergeCell ref="A637:S637"/>
    <mergeCell ref="A638:S638"/>
    <mergeCell ref="A639:D639"/>
    <mergeCell ref="F639:G639"/>
    <mergeCell ref="H639:K639"/>
    <mergeCell ref="O639:S639"/>
    <mergeCell ref="A594:S594"/>
    <mergeCell ref="A595:S595"/>
    <mergeCell ref="A596:S596"/>
    <mergeCell ref="G597:I597"/>
    <mergeCell ref="J597:S597"/>
    <mergeCell ref="A616:S616"/>
    <mergeCell ref="A617:S617"/>
    <mergeCell ref="G618:I618"/>
    <mergeCell ref="J618:S618"/>
    <mergeCell ref="A582:D582"/>
    <mergeCell ref="F582:G582"/>
    <mergeCell ref="H582:K582"/>
    <mergeCell ref="L582:N582"/>
    <mergeCell ref="O582:S582"/>
    <mergeCell ref="A644:D644"/>
    <mergeCell ref="F644:G644"/>
    <mergeCell ref="H644:K644"/>
    <mergeCell ref="L644:N644"/>
    <mergeCell ref="O644:S644"/>
    <mergeCell ref="A643:D643"/>
    <mergeCell ref="F643:G643"/>
    <mergeCell ref="H643:K643"/>
    <mergeCell ref="L643:N643"/>
    <mergeCell ref="O643:S643"/>
    <mergeCell ref="A642:D642"/>
    <mergeCell ref="F642:G642"/>
    <mergeCell ref="H642:K642"/>
    <mergeCell ref="L642:N642"/>
    <mergeCell ref="O642:S642"/>
    <mergeCell ref="A640:D640"/>
    <mergeCell ref="F640:G640"/>
    <mergeCell ref="H640:K640"/>
    <mergeCell ref="O640:S640"/>
    <mergeCell ref="A641:D641"/>
    <mergeCell ref="F641:G641"/>
    <mergeCell ref="H641:K641"/>
    <mergeCell ref="L641:N641"/>
    <mergeCell ref="O641:S641"/>
    <mergeCell ref="A678:S678"/>
    <mergeCell ref="A679:S679"/>
    <mergeCell ref="A680:S680"/>
    <mergeCell ref="A681:D681"/>
    <mergeCell ref="F681:G681"/>
    <mergeCell ref="H681:K681"/>
    <mergeCell ref="O681:S681"/>
    <mergeCell ref="A657:S657"/>
    <mergeCell ref="A658:S658"/>
    <mergeCell ref="A659:S659"/>
    <mergeCell ref="G660:I660"/>
    <mergeCell ref="J660:S660"/>
    <mergeCell ref="A645:D645"/>
    <mergeCell ref="F645:G645"/>
    <mergeCell ref="H645:K645"/>
    <mergeCell ref="L645:N645"/>
    <mergeCell ref="O645:S645"/>
    <mergeCell ref="A686:D686"/>
    <mergeCell ref="F686:G686"/>
    <mergeCell ref="H686:K686"/>
    <mergeCell ref="L686:N686"/>
    <mergeCell ref="O686:S686"/>
    <mergeCell ref="A685:D685"/>
    <mergeCell ref="F685:G685"/>
    <mergeCell ref="H685:K685"/>
    <mergeCell ref="L685:N685"/>
    <mergeCell ref="O685:S685"/>
    <mergeCell ref="A684:D684"/>
    <mergeCell ref="F684:G684"/>
    <mergeCell ref="H684:K684"/>
    <mergeCell ref="L684:N684"/>
    <mergeCell ref="O684:S684"/>
    <mergeCell ref="A682:D682"/>
    <mergeCell ref="F682:G682"/>
    <mergeCell ref="H682:K682"/>
    <mergeCell ref="O682:S682"/>
    <mergeCell ref="A683:D683"/>
    <mergeCell ref="F683:G683"/>
    <mergeCell ref="H683:K683"/>
    <mergeCell ref="L683:N683"/>
    <mergeCell ref="O683:S683"/>
    <mergeCell ref="A687:D687"/>
    <mergeCell ref="F687:G687"/>
    <mergeCell ref="H687:K687"/>
    <mergeCell ref="L687:N687"/>
    <mergeCell ref="O687:S687"/>
    <mergeCell ref="A727:D727"/>
    <mergeCell ref="F727:G727"/>
    <mergeCell ref="H727:K727"/>
    <mergeCell ref="L727:N727"/>
    <mergeCell ref="O727:S727"/>
    <mergeCell ref="A720:S720"/>
    <mergeCell ref="A721:S721"/>
    <mergeCell ref="A722:S722"/>
    <mergeCell ref="A723:D723"/>
    <mergeCell ref="F723:G723"/>
    <mergeCell ref="H723:K723"/>
    <mergeCell ref="O723:S723"/>
    <mergeCell ref="A699:S699"/>
    <mergeCell ref="A700:S700"/>
    <mergeCell ref="A701:S701"/>
    <mergeCell ref="G702:I702"/>
    <mergeCell ref="J702:S702"/>
    <mergeCell ref="A726:D726"/>
    <mergeCell ref="F726:G726"/>
    <mergeCell ref="H726:K726"/>
    <mergeCell ref="L726:N726"/>
    <mergeCell ref="O726:S726"/>
    <mergeCell ref="A724:D724"/>
    <mergeCell ref="F724:G724"/>
    <mergeCell ref="H724:K724"/>
    <mergeCell ref="O724:S724"/>
    <mergeCell ref="A725:D725"/>
    <mergeCell ref="F725:G725"/>
    <mergeCell ref="H725:K725"/>
    <mergeCell ref="L725:N725"/>
    <mergeCell ref="O725:S725"/>
    <mergeCell ref="L728:N728"/>
    <mergeCell ref="O728:S728"/>
    <mergeCell ref="A762:S762"/>
    <mergeCell ref="A763:S763"/>
    <mergeCell ref="A764:S764"/>
    <mergeCell ref="A765:D765"/>
    <mergeCell ref="F765:G765"/>
    <mergeCell ref="H765:K765"/>
    <mergeCell ref="O765:S765"/>
    <mergeCell ref="G744:I744"/>
    <mergeCell ref="J744:S744"/>
    <mergeCell ref="A729:D729"/>
    <mergeCell ref="F729:G729"/>
    <mergeCell ref="H729:K729"/>
    <mergeCell ref="L729:N729"/>
    <mergeCell ref="O729:S729"/>
    <mergeCell ref="A728:D728"/>
    <mergeCell ref="F728:G728"/>
    <mergeCell ref="H728:K728"/>
    <mergeCell ref="A769:D769"/>
    <mergeCell ref="F769:G769"/>
    <mergeCell ref="H769:K769"/>
    <mergeCell ref="L769:N769"/>
    <mergeCell ref="O769:S769"/>
    <mergeCell ref="A768:D768"/>
    <mergeCell ref="F768:G768"/>
    <mergeCell ref="H768:K768"/>
    <mergeCell ref="L768:N768"/>
    <mergeCell ref="O768:S768"/>
    <mergeCell ref="A510:S510"/>
    <mergeCell ref="A511:S511"/>
    <mergeCell ref="A512:S512"/>
    <mergeCell ref="G513:I513"/>
    <mergeCell ref="J513:S513"/>
    <mergeCell ref="A771:D771"/>
    <mergeCell ref="F771:G771"/>
    <mergeCell ref="H771:K771"/>
    <mergeCell ref="L771:N771"/>
    <mergeCell ref="O771:S771"/>
    <mergeCell ref="A770:D770"/>
    <mergeCell ref="F770:G770"/>
    <mergeCell ref="H770:K770"/>
    <mergeCell ref="L770:N770"/>
    <mergeCell ref="O770:S770"/>
    <mergeCell ref="A766:D766"/>
    <mergeCell ref="F766:G766"/>
    <mergeCell ref="H766:K766"/>
    <mergeCell ref="O766:S766"/>
    <mergeCell ref="A767:D767"/>
    <mergeCell ref="F767:G767"/>
    <mergeCell ref="H767:K767"/>
    <mergeCell ref="L767:N767"/>
    <mergeCell ref="O767:S767"/>
    <mergeCell ref="A828:S828"/>
    <mergeCell ref="A829:S829"/>
    <mergeCell ref="A830:S830"/>
    <mergeCell ref="A831:D831"/>
    <mergeCell ref="F831:G831"/>
    <mergeCell ref="A783:S783"/>
    <mergeCell ref="A784:S784"/>
    <mergeCell ref="A785:S785"/>
    <mergeCell ref="G786:I786"/>
    <mergeCell ref="J786:S786"/>
    <mergeCell ref="A835:D835"/>
    <mergeCell ref="F835:G835"/>
    <mergeCell ref="H835:K835"/>
    <mergeCell ref="L835:N835"/>
    <mergeCell ref="O835:S835"/>
    <mergeCell ref="A804:S804"/>
    <mergeCell ref="A805:S805"/>
    <mergeCell ref="A806:S806"/>
    <mergeCell ref="G807:I807"/>
    <mergeCell ref="J807:S807"/>
    <mergeCell ref="A834:D834"/>
    <mergeCell ref="F834:G834"/>
    <mergeCell ref="H834:K834"/>
    <mergeCell ref="L834:N834"/>
    <mergeCell ref="O834:S834"/>
    <mergeCell ref="A832:D832"/>
    <mergeCell ref="F832:G832"/>
    <mergeCell ref="H832:K832"/>
    <mergeCell ref="O832:S832"/>
    <mergeCell ref="A833:D833"/>
    <mergeCell ref="F833:G833"/>
    <mergeCell ref="H833:K833"/>
    <mergeCell ref="L833:N833"/>
    <mergeCell ref="O833:S833"/>
    <mergeCell ref="H874:K874"/>
    <mergeCell ref="O874:S874"/>
    <mergeCell ref="A875:D875"/>
    <mergeCell ref="F875:G875"/>
    <mergeCell ref="H875:K875"/>
    <mergeCell ref="L875:N875"/>
    <mergeCell ref="O875:S875"/>
    <mergeCell ref="H831:K831"/>
    <mergeCell ref="O831:S831"/>
    <mergeCell ref="A849:S849"/>
    <mergeCell ref="A850:S850"/>
    <mergeCell ref="A851:S851"/>
    <mergeCell ref="G852:I852"/>
    <mergeCell ref="J852:S852"/>
    <mergeCell ref="A837:D837"/>
    <mergeCell ref="F837:G837"/>
    <mergeCell ref="H837:K837"/>
    <mergeCell ref="L837:N837"/>
    <mergeCell ref="O837:S837"/>
    <mergeCell ref="A836:D836"/>
    <mergeCell ref="F836:G836"/>
    <mergeCell ref="H836:K836"/>
    <mergeCell ref="L836:N836"/>
    <mergeCell ref="O836:S836"/>
    <mergeCell ref="A878:D878"/>
    <mergeCell ref="F878:G878"/>
    <mergeCell ref="H878:K878"/>
    <mergeCell ref="L878:N878"/>
    <mergeCell ref="O878:S878"/>
    <mergeCell ref="A870:S870"/>
    <mergeCell ref="A871:S871"/>
    <mergeCell ref="A872:S872"/>
    <mergeCell ref="A873:D873"/>
    <mergeCell ref="F873:G873"/>
    <mergeCell ref="H873:K873"/>
    <mergeCell ref="O873:S873"/>
    <mergeCell ref="A877:D877"/>
    <mergeCell ref="F877:G877"/>
    <mergeCell ref="H877:K877"/>
    <mergeCell ref="L877:N877"/>
    <mergeCell ref="O877:S877"/>
    <mergeCell ref="A876:D876"/>
    <mergeCell ref="F876:G876"/>
    <mergeCell ref="H876:K876"/>
    <mergeCell ref="L876:N876"/>
    <mergeCell ref="O876:S876"/>
    <mergeCell ref="A874:D874"/>
    <mergeCell ref="F874:G874"/>
    <mergeCell ref="O917:S917"/>
    <mergeCell ref="A893:S893"/>
    <mergeCell ref="G894:I894"/>
    <mergeCell ref="J894:S894"/>
    <mergeCell ref="A879:D879"/>
    <mergeCell ref="F879:G879"/>
    <mergeCell ref="H879:K879"/>
    <mergeCell ref="L879:N879"/>
    <mergeCell ref="O879:S879"/>
    <mergeCell ref="A891:S891"/>
    <mergeCell ref="A892:S892"/>
    <mergeCell ref="A1000:S1000"/>
    <mergeCell ref="A1001:D1001"/>
    <mergeCell ref="F1001:G1001"/>
    <mergeCell ref="H1001:K1001"/>
    <mergeCell ref="O1001:S1001"/>
    <mergeCell ref="L919:N919"/>
    <mergeCell ref="O919:S919"/>
    <mergeCell ref="A918:D918"/>
    <mergeCell ref="F918:G918"/>
    <mergeCell ref="H918:K918"/>
    <mergeCell ref="L918:N918"/>
    <mergeCell ref="O918:S918"/>
    <mergeCell ref="A977:S977"/>
    <mergeCell ref="A978:S978"/>
    <mergeCell ref="A979:S979"/>
    <mergeCell ref="G980:I980"/>
    <mergeCell ref="J980:S980"/>
    <mergeCell ref="A964:D964"/>
    <mergeCell ref="F964:G964"/>
    <mergeCell ref="L962:N962"/>
    <mergeCell ref="O962:S962"/>
    <mergeCell ref="A963:D963"/>
    <mergeCell ref="F963:G963"/>
    <mergeCell ref="H963:K963"/>
    <mergeCell ref="A933:S933"/>
    <mergeCell ref="A934:S934"/>
    <mergeCell ref="A935:S935"/>
    <mergeCell ref="G936:I936"/>
    <mergeCell ref="J936:S936"/>
    <mergeCell ref="A921:D921"/>
    <mergeCell ref="F921:G921"/>
    <mergeCell ref="H921:K921"/>
    <mergeCell ref="L921:N921"/>
    <mergeCell ref="O921:S921"/>
    <mergeCell ref="A1002:D1002"/>
    <mergeCell ref="F1002:G1002"/>
    <mergeCell ref="H1002:K1002"/>
    <mergeCell ref="O1002:S1002"/>
    <mergeCell ref="A1003:D1003"/>
    <mergeCell ref="F1003:G1003"/>
    <mergeCell ref="A1047:D1047"/>
    <mergeCell ref="F1047:G1047"/>
    <mergeCell ref="H1047:K1047"/>
    <mergeCell ref="L1047:N1047"/>
    <mergeCell ref="O1047:S1047"/>
    <mergeCell ref="A1042:S1042"/>
    <mergeCell ref="A1043:D1043"/>
    <mergeCell ref="F1043:G1043"/>
    <mergeCell ref="H1043:K1043"/>
    <mergeCell ref="O1043:S1043"/>
    <mergeCell ref="A1044:D1044"/>
    <mergeCell ref="F1044:G1044"/>
    <mergeCell ref="H1044:K1044"/>
    <mergeCell ref="O1044:S1044"/>
    <mergeCell ref="A1040:S1040"/>
    <mergeCell ref="A1041:S1041"/>
    <mergeCell ref="A1006:D1006"/>
    <mergeCell ref="F1006:G1006"/>
    <mergeCell ref="A1048:D1048"/>
    <mergeCell ref="F1048:G1048"/>
    <mergeCell ref="H1048:K1048"/>
    <mergeCell ref="L1048:N1048"/>
    <mergeCell ref="O1048:S1048"/>
    <mergeCell ref="A1045:D1045"/>
    <mergeCell ref="F1045:G1045"/>
    <mergeCell ref="H1045:K1045"/>
    <mergeCell ref="L1045:N1045"/>
    <mergeCell ref="O1045:S1045"/>
    <mergeCell ref="A1046:D1046"/>
    <mergeCell ref="F1046:G1046"/>
    <mergeCell ref="H1046:K1046"/>
    <mergeCell ref="L1046:N1046"/>
    <mergeCell ref="O1046:S1046"/>
    <mergeCell ref="G1127:I1127"/>
    <mergeCell ref="J1127:S1127"/>
    <mergeCell ref="G1086:I1086"/>
    <mergeCell ref="J1086:S1086"/>
    <mergeCell ref="A1084:S1084"/>
    <mergeCell ref="A1085:S1085"/>
    <mergeCell ref="A1083:S1083"/>
    <mergeCell ref="A1049:D1049"/>
    <mergeCell ref="F1049:G1049"/>
    <mergeCell ref="H1049:K1049"/>
    <mergeCell ref="L1049:N1049"/>
    <mergeCell ref="O1049:S1049"/>
    <mergeCell ref="A1061:S1061"/>
    <mergeCell ref="A1062:S1062"/>
    <mergeCell ref="A1063:S1063"/>
    <mergeCell ref="G1064:I1064"/>
    <mergeCell ref="J1064:S1064"/>
    <mergeCell ref="A1103:S1103"/>
    <mergeCell ref="A1104:S1104"/>
    <mergeCell ref="A1105:S1105"/>
    <mergeCell ref="G1106:I1106"/>
    <mergeCell ref="J1106:S1106"/>
    <mergeCell ref="A1124:S1124"/>
    <mergeCell ref="A1125:S1125"/>
    <mergeCell ref="A1145:S1145"/>
    <mergeCell ref="A1146:S1146"/>
    <mergeCell ref="A1147:S1147"/>
    <mergeCell ref="G1148:I1148"/>
    <mergeCell ref="J1148:S1148"/>
    <mergeCell ref="A956:S956"/>
    <mergeCell ref="A957:S957"/>
    <mergeCell ref="A958:S958"/>
    <mergeCell ref="A959:D959"/>
    <mergeCell ref="F959:G959"/>
    <mergeCell ref="H959:K959"/>
    <mergeCell ref="O959:S959"/>
    <mergeCell ref="A960:D960"/>
    <mergeCell ref="F960:G960"/>
    <mergeCell ref="H960:K960"/>
    <mergeCell ref="O960:S960"/>
    <mergeCell ref="A961:D961"/>
    <mergeCell ref="F961:G961"/>
    <mergeCell ref="H961:K961"/>
    <mergeCell ref="L961:N961"/>
    <mergeCell ref="O961:S961"/>
    <mergeCell ref="A962:D962"/>
    <mergeCell ref="F962:G962"/>
    <mergeCell ref="H962:K962"/>
    <mergeCell ref="A1126:S1126"/>
    <mergeCell ref="A965:D965"/>
    <mergeCell ref="F965:G965"/>
    <mergeCell ref="H965:K965"/>
    <mergeCell ref="L965:N965"/>
    <mergeCell ref="O965:S965"/>
    <mergeCell ref="A149:S149"/>
    <mergeCell ref="A150:S150"/>
    <mergeCell ref="A151:S151"/>
    <mergeCell ref="G152:I152"/>
    <mergeCell ref="J152:S152"/>
    <mergeCell ref="A170:S170"/>
    <mergeCell ref="A171:S171"/>
    <mergeCell ref="A172:S172"/>
    <mergeCell ref="G173:I173"/>
    <mergeCell ref="J173:S173"/>
    <mergeCell ref="A447:S447"/>
    <mergeCell ref="A448:S448"/>
    <mergeCell ref="A449:S449"/>
    <mergeCell ref="G450:I450"/>
    <mergeCell ref="J450:S450"/>
    <mergeCell ref="A615:S615"/>
    <mergeCell ref="A920:D920"/>
    <mergeCell ref="F920:G920"/>
    <mergeCell ref="H920:K920"/>
    <mergeCell ref="L920:N920"/>
    <mergeCell ref="O920:S920"/>
    <mergeCell ref="A919:D919"/>
    <mergeCell ref="F919:G919"/>
    <mergeCell ref="H919:K919"/>
    <mergeCell ref="A741:S741"/>
    <mergeCell ref="A742:S742"/>
    <mergeCell ref="A743:S743"/>
    <mergeCell ref="A912:S912"/>
    <mergeCell ref="A913:S913"/>
    <mergeCell ref="A914:S914"/>
    <mergeCell ref="A915:D915"/>
    <mergeCell ref="F915:G915"/>
    <mergeCell ref="H915:K915"/>
    <mergeCell ref="O915:S915"/>
    <mergeCell ref="A916:D916"/>
    <mergeCell ref="F916:G916"/>
    <mergeCell ref="H916:K916"/>
    <mergeCell ref="O916:S916"/>
    <mergeCell ref="A917:D917"/>
    <mergeCell ref="F917:G917"/>
    <mergeCell ref="H917:K917"/>
    <mergeCell ref="L917:N917"/>
  </mergeCells>
  <pageMargins left="0.35433070866141736" right="7.874015748031496E-2" top="1.3385826771653544" bottom="0.55118110236220474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8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FasterOS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FasterUser</dc:creator>
  <cp:lastModifiedBy>user</cp:lastModifiedBy>
  <cp:lastPrinted>2014-12-25T03:56:13Z</cp:lastPrinted>
  <dcterms:created xsi:type="dcterms:W3CDTF">2012-11-21T05:47:26Z</dcterms:created>
  <dcterms:modified xsi:type="dcterms:W3CDTF">2014-12-25T03:57:42Z</dcterms:modified>
</cp:coreProperties>
</file>